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5.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drawings/drawing6.xml" ContentType="application/vnd.openxmlformats-officedocument.drawing+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drawings/drawing7.xml" ContentType="application/vnd.openxmlformats-officedocument.drawing+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drawings/drawing8.xml" ContentType="application/vnd.openxmlformats-officedocument.drawing+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drawings/drawing9.xml" ContentType="application/vnd.openxmlformats-officedocument.drawing+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drawings/drawing10.xml" ContentType="application/vnd.openxmlformats-officedocument.drawing+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pwworking\mtapw\d0560649\"/>
    </mc:Choice>
  </mc:AlternateContent>
  <xr:revisionPtr revIDLastSave="0" documentId="13_ncr:1_{0761ACB6-9BD4-4BFD-B227-2ACC036CC725}" xr6:coauthVersionLast="45" xr6:coauthVersionMax="45" xr10:uidLastSave="{00000000-0000-0000-0000-000000000000}"/>
  <bookViews>
    <workbookView xWindow="19090" yWindow="-110" windowWidth="19420" windowHeight="10420" tabRatio="767" activeTab="42" xr2:uid="{00000000-000D-0000-FFFF-FFFF00000000}"/>
  </bookViews>
  <sheets>
    <sheet name="Part II-A-Title Page" sheetId="105" r:id="rId1"/>
    <sheet name="Form B-1" sheetId="92" state="hidden" r:id="rId2"/>
    <sheet name="Form B-2" sheetId="22" r:id="rId3"/>
    <sheet name="Operating Justification" sheetId="84" r:id="rId4"/>
    <sheet name="Form B-3" sheetId="62" r:id="rId5"/>
    <sheet name="Form B-4" sheetId="38" r:id="rId6"/>
    <sheet name="ADA Operating Justification" sheetId="83" r:id="rId7"/>
    <sheet name="Form B-5" sheetId="46" r:id="rId8"/>
    <sheet name="Part II-B-Title Page" sheetId="106" r:id="rId9"/>
    <sheet name="Form C-1" sheetId="37" r:id="rId10"/>
    <sheet name="Form C-2a (1A-Gas, Coach)" sheetId="183" r:id="rId11"/>
    <sheet name="Form C-2b (2A-Gas, Coach)" sheetId="184" r:id="rId12"/>
    <sheet name="Form C-2c (3A-Gas, Coach)" sheetId="185" r:id="rId13"/>
    <sheet name="Form C-2d (4A-Gas, Coach)" sheetId="186" r:id="rId14"/>
    <sheet name="Form C-2e (3B-Diesel, Creative)" sheetId="187" r:id="rId15"/>
    <sheet name="Form C-2f (4B-Diesel, Creative)" sheetId="188" r:id="rId16"/>
    <sheet name="Form C-2MVa (Type 1 SM)" sheetId="189" r:id="rId17"/>
    <sheet name="Form C-2MVc (Type 3 SM)" sheetId="190" r:id="rId18"/>
    <sheet name="Form C-2MVd (Type 4 Rohrer)" sheetId="191" r:id="rId19"/>
    <sheet name="Form C-3a (1A American)" sheetId="192" r:id="rId20"/>
    <sheet name="Form C-3b (2A American)" sheetId="193" r:id="rId21"/>
    <sheet name="Form C-3c (2A Rohrer)" sheetId="194" r:id="rId22"/>
    <sheet name="Form C-3d (2A Sonny Merryman)" sheetId="195" r:id="rId23"/>
    <sheet name="Form C-3e (3A American)" sheetId="196" r:id="rId24"/>
    <sheet name="Form C-3f (3A Rohrer)" sheetId="197" r:id="rId25"/>
    <sheet name="Form C-3g (3A Sonny Merryman)" sheetId="198" r:id="rId26"/>
    <sheet name="Form C-3h (4A American)" sheetId="199" r:id="rId27"/>
    <sheet name="Form C-3i (1B American)" sheetId="202" r:id="rId28"/>
    <sheet name="Form C-3j (2B Rohrer)" sheetId="201" r:id="rId29"/>
    <sheet name="Form C-3k (3B Rohrer)" sheetId="200" r:id="rId30"/>
    <sheet name="Form C-3l (4B American)" sheetId="203" r:id="rId31"/>
    <sheet name="Form C-4" sheetId="74" r:id="rId32"/>
    <sheet name="Veh Repl 1" sheetId="77" r:id="rId33"/>
    <sheet name="Vehicle Justifications" sheetId="80" r:id="rId34"/>
    <sheet name="Form C-5" sheetId="72" r:id="rId35"/>
    <sheet name="Form C-6" sheetId="70" r:id="rId36"/>
    <sheet name="Form C-7" sheetId="69" r:id="rId37"/>
    <sheet name="Equipment Justifications" sheetId="79" r:id="rId38"/>
    <sheet name="Form C-8" sheetId="68" r:id="rId39"/>
    <sheet name="Form C-9" sheetId="67" r:id="rId40"/>
    <sheet name="Facilities Justification" sheetId="81" r:id="rId41"/>
    <sheet name="Veh Repl 2" sheetId="91" r:id="rId42"/>
    <sheet name="Veh Repl 3" sheetId="90" r:id="rId43"/>
    <sheet name="Sheet1" sheetId="93" state="hidden" r:id="rId44"/>
  </sheets>
  <definedNames>
    <definedName name="_xlnm.Print_Area" localSheetId="6">'ADA Operating Justification'!$A$1:$H$78</definedName>
    <definedName name="_xlnm.Print_Area" localSheetId="37">'Equipment Justifications'!$A$4:$J$220</definedName>
    <definedName name="_xlnm.Print_Area" localSheetId="40">'Facilities Justification'!$A$4:$J$220</definedName>
    <definedName name="_xlnm.Print_Area" localSheetId="1">'Form B-1'!$A$1:$K$58</definedName>
    <definedName name="_xlnm.Print_Area" localSheetId="2">'Form B-2'!$A$1:$Q$94</definedName>
    <definedName name="_xlnm.Print_Area" localSheetId="4">'Form B-3'!$A$1:$U$67</definedName>
    <definedName name="_xlnm.Print_Area" localSheetId="9">'Form C-1'!$A$1:$O$33</definedName>
    <definedName name="_xlnm.Print_Area" localSheetId="31">'Form C-4'!$A$1:$P$29</definedName>
    <definedName name="_xlnm.Print_Area" localSheetId="35">'Form C-6'!$A$1:$J$33</definedName>
    <definedName name="_xlnm.Print_Area" localSheetId="3">'Operating Justification'!$A$1:$I$78</definedName>
    <definedName name="_xlnm.Print_Area" localSheetId="32">'Veh Repl 1'!$A$1:$J$67</definedName>
    <definedName name="_xlnm.Print_Area" localSheetId="41">'Veh Repl 2'!$A$1:$J$66</definedName>
    <definedName name="_xlnm.Print_Area" localSheetId="42">'Veh Repl 3'!$A$1:$J$67</definedName>
    <definedName name="_xlnm.Print_Area" localSheetId="33">'Vehicle Justifications'!$A$4:$J$176</definedName>
    <definedName name="_xlnm.Print_Titles" localSheetId="2">'Form B-2'!$1:$7</definedName>
    <definedName name="_xlnm.Print_Titles" localSheetId="4">'Form B-3'!$1:$8</definedName>
    <definedName name="_xlnm.Print_Titles" localSheetId="5">'Form B-4'!$1:$10</definedName>
    <definedName name="_xlnm.Print_Titles" localSheetId="7">'Form B-5'!$1:$8</definedName>
    <definedName name="_xlnm.Print_Titles" localSheetId="9">'Form C-1'!$1:$10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03" l="1"/>
  <c r="E11" i="203"/>
  <c r="E12" i="203"/>
  <c r="E13" i="203"/>
  <c r="E14" i="203"/>
  <c r="E15" i="203"/>
  <c r="E16" i="203"/>
  <c r="E17" i="203"/>
  <c r="E18" i="203"/>
  <c r="E19" i="203"/>
  <c r="E20" i="203"/>
  <c r="E21" i="203"/>
  <c r="E22" i="203"/>
  <c r="E23" i="203"/>
  <c r="E24" i="203"/>
  <c r="E25" i="203"/>
  <c r="E26" i="203"/>
  <c r="E27" i="203"/>
  <c r="E28" i="203"/>
  <c r="E29" i="203"/>
  <c r="E30" i="203"/>
  <c r="E31" i="203"/>
  <c r="E32" i="203"/>
  <c r="E33" i="203"/>
  <c r="E34" i="203"/>
  <c r="E35" i="203"/>
  <c r="E36" i="203"/>
  <c r="E37" i="203"/>
  <c r="E38" i="203"/>
  <c r="E39" i="203"/>
  <c r="E40" i="203"/>
  <c r="E41" i="203"/>
  <c r="E42" i="203"/>
  <c r="E43" i="203"/>
  <c r="E44" i="203"/>
  <c r="E45" i="203"/>
  <c r="E46" i="203"/>
  <c r="E47" i="203"/>
  <c r="E48" i="203"/>
  <c r="E49" i="203"/>
  <c r="E51" i="203" s="1"/>
  <c r="E7" i="202"/>
  <c r="E11" i="202"/>
  <c r="E12" i="202"/>
  <c r="E13" i="202"/>
  <c r="E14" i="202"/>
  <c r="E15" i="202"/>
  <c r="E16" i="202"/>
  <c r="E17" i="202"/>
  <c r="E18" i="202"/>
  <c r="E19" i="202"/>
  <c r="E20" i="202"/>
  <c r="E21" i="202"/>
  <c r="E22" i="202"/>
  <c r="E23" i="202"/>
  <c r="E24" i="202"/>
  <c r="E25" i="202"/>
  <c r="E26" i="202"/>
  <c r="E27" i="202"/>
  <c r="E28" i="202"/>
  <c r="E29" i="202"/>
  <c r="E30" i="202"/>
  <c r="E31" i="202"/>
  <c r="E32" i="202"/>
  <c r="E33" i="202"/>
  <c r="E34" i="202"/>
  <c r="E35" i="202"/>
  <c r="E36" i="202"/>
  <c r="E37" i="202"/>
  <c r="E38" i="202"/>
  <c r="E39" i="202"/>
  <c r="E40" i="202"/>
  <c r="E41" i="202"/>
  <c r="E42" i="202"/>
  <c r="E43" i="202"/>
  <c r="E44" i="202"/>
  <c r="E45" i="202"/>
  <c r="E46" i="202"/>
  <c r="E47" i="202"/>
  <c r="E48" i="202"/>
  <c r="E49" i="202"/>
  <c r="E51" i="202" s="1"/>
  <c r="E7" i="201"/>
  <c r="E11" i="201"/>
  <c r="E12" i="201"/>
  <c r="E13" i="201"/>
  <c r="E14" i="201"/>
  <c r="E15" i="201"/>
  <c r="E16" i="201"/>
  <c r="E17" i="201"/>
  <c r="E18" i="201"/>
  <c r="E19" i="201"/>
  <c r="E20" i="201"/>
  <c r="E21" i="201"/>
  <c r="E22" i="201"/>
  <c r="E23" i="201"/>
  <c r="E24" i="201"/>
  <c r="E25" i="201"/>
  <c r="E26" i="201"/>
  <c r="E27" i="201"/>
  <c r="E28" i="201"/>
  <c r="E29" i="201"/>
  <c r="E30" i="201"/>
  <c r="E31" i="201"/>
  <c r="E32" i="201"/>
  <c r="E33" i="201"/>
  <c r="E34" i="201"/>
  <c r="E35" i="201"/>
  <c r="E36" i="201"/>
  <c r="E37" i="201"/>
  <c r="E38" i="201"/>
  <c r="E39" i="201"/>
  <c r="E40" i="201"/>
  <c r="E41" i="201"/>
  <c r="E42" i="201"/>
  <c r="E43" i="201"/>
  <c r="E44" i="201"/>
  <c r="E45" i="201"/>
  <c r="E46" i="201"/>
  <c r="E47" i="201"/>
  <c r="E48" i="201"/>
  <c r="D49" i="201"/>
  <c r="E49" i="201"/>
  <c r="E51" i="201" s="1"/>
  <c r="E7" i="200" l="1"/>
  <c r="E11" i="200"/>
  <c r="E12" i="200"/>
  <c r="E49" i="200" s="1"/>
  <c r="E51" i="200" s="1"/>
  <c r="E13" i="200"/>
  <c r="E14" i="200"/>
  <c r="E15" i="200"/>
  <c r="E16" i="200"/>
  <c r="E17" i="200"/>
  <c r="E18" i="200"/>
  <c r="E19" i="200"/>
  <c r="E20" i="200"/>
  <c r="E21" i="200"/>
  <c r="E22" i="200"/>
  <c r="E23" i="200"/>
  <c r="E24" i="200"/>
  <c r="E25" i="200"/>
  <c r="E26" i="200"/>
  <c r="E27" i="200"/>
  <c r="E28" i="200"/>
  <c r="E29" i="200"/>
  <c r="E30" i="200"/>
  <c r="E31" i="200"/>
  <c r="E32" i="200"/>
  <c r="E33" i="200"/>
  <c r="E34" i="200"/>
  <c r="E35" i="200"/>
  <c r="E36" i="200"/>
  <c r="E37" i="200"/>
  <c r="E38" i="200"/>
  <c r="E39" i="200"/>
  <c r="E40" i="200"/>
  <c r="E41" i="200"/>
  <c r="E42" i="200"/>
  <c r="E43" i="200"/>
  <c r="E44" i="200"/>
  <c r="E45" i="200"/>
  <c r="E46" i="200"/>
  <c r="E47" i="200"/>
  <c r="E48" i="200"/>
  <c r="D7" i="199" l="1"/>
  <c r="E7" i="199"/>
  <c r="E11" i="199"/>
  <c r="E12" i="199"/>
  <c r="E49" i="199" s="1"/>
  <c r="E51" i="199" s="1"/>
  <c r="E13" i="199"/>
  <c r="E14" i="199"/>
  <c r="E15" i="199"/>
  <c r="E16" i="199"/>
  <c r="E17" i="199"/>
  <c r="E18" i="199"/>
  <c r="E19" i="199"/>
  <c r="E20" i="199"/>
  <c r="E21" i="199"/>
  <c r="E22" i="199"/>
  <c r="E23" i="199"/>
  <c r="E24" i="199"/>
  <c r="E25" i="199"/>
  <c r="E26" i="199"/>
  <c r="E27" i="199"/>
  <c r="E28" i="199"/>
  <c r="E29" i="199"/>
  <c r="E30" i="199"/>
  <c r="E31" i="199"/>
  <c r="E32" i="199"/>
  <c r="E33" i="199"/>
  <c r="E34" i="199"/>
  <c r="E35" i="199"/>
  <c r="E36" i="199"/>
  <c r="E37" i="199"/>
  <c r="E38" i="199"/>
  <c r="E39" i="199"/>
  <c r="E40" i="199"/>
  <c r="E41" i="199"/>
  <c r="E42" i="199"/>
  <c r="E43" i="199"/>
  <c r="E44" i="199"/>
  <c r="E45" i="199"/>
  <c r="E46" i="199"/>
  <c r="E47" i="199"/>
  <c r="E48" i="199"/>
  <c r="E7" i="198"/>
  <c r="E11" i="198"/>
  <c r="E46" i="198" s="1"/>
  <c r="E48" i="198" s="1"/>
  <c r="E12" i="198"/>
  <c r="E13" i="198"/>
  <c r="E14" i="198"/>
  <c r="E15" i="198"/>
  <c r="E16" i="198"/>
  <c r="E17" i="198"/>
  <c r="E18" i="198"/>
  <c r="E19" i="198"/>
  <c r="E20" i="198"/>
  <c r="E21" i="198"/>
  <c r="E22" i="198"/>
  <c r="E23" i="198"/>
  <c r="E24" i="198"/>
  <c r="E25" i="198"/>
  <c r="E26" i="198"/>
  <c r="E27" i="198"/>
  <c r="E28" i="198"/>
  <c r="E29" i="198"/>
  <c r="E30" i="198"/>
  <c r="E31" i="198"/>
  <c r="E32" i="198"/>
  <c r="E33" i="198"/>
  <c r="E34" i="198"/>
  <c r="E35" i="198"/>
  <c r="E36" i="198"/>
  <c r="E37" i="198"/>
  <c r="E38" i="198"/>
  <c r="E39" i="198"/>
  <c r="E40" i="198"/>
  <c r="E41" i="198"/>
  <c r="E42" i="198"/>
  <c r="E43" i="198"/>
  <c r="E44" i="198"/>
  <c r="E45" i="198"/>
  <c r="E7" i="197"/>
  <c r="E11" i="197"/>
  <c r="E12" i="197"/>
  <c r="E13" i="197"/>
  <c r="E14" i="197"/>
  <c r="E15" i="197"/>
  <c r="E16" i="197"/>
  <c r="E17" i="197"/>
  <c r="E18" i="197"/>
  <c r="E19" i="197"/>
  <c r="E20" i="197"/>
  <c r="E21" i="197"/>
  <c r="E22" i="197"/>
  <c r="E23" i="197"/>
  <c r="E24" i="197"/>
  <c r="E25" i="197"/>
  <c r="E26" i="197"/>
  <c r="E27" i="197"/>
  <c r="E28" i="197"/>
  <c r="E29" i="197"/>
  <c r="E30" i="197"/>
  <c r="E31" i="197"/>
  <c r="E32" i="197"/>
  <c r="E33" i="197"/>
  <c r="E34" i="197"/>
  <c r="E35" i="197"/>
  <c r="E36" i="197"/>
  <c r="E37" i="197"/>
  <c r="E38" i="197"/>
  <c r="E39" i="197"/>
  <c r="E40" i="197"/>
  <c r="E41" i="197"/>
  <c r="E42" i="197"/>
  <c r="E43" i="197"/>
  <c r="E44" i="197"/>
  <c r="E45" i="197"/>
  <c r="E46" i="197"/>
  <c r="E47" i="197"/>
  <c r="E48" i="197"/>
  <c r="E49" i="197"/>
  <c r="E51" i="197" s="1"/>
  <c r="E7" i="196"/>
  <c r="E11" i="196"/>
  <c r="E12" i="196"/>
  <c r="E13" i="196"/>
  <c r="E14" i="196"/>
  <c r="E15" i="196"/>
  <c r="E16" i="196"/>
  <c r="E17" i="196"/>
  <c r="E18" i="196"/>
  <c r="E19" i="196"/>
  <c r="E20" i="196"/>
  <c r="E21" i="196"/>
  <c r="E22" i="196"/>
  <c r="E23" i="196"/>
  <c r="E24" i="196"/>
  <c r="E25" i="196"/>
  <c r="E26" i="196"/>
  <c r="E27" i="196"/>
  <c r="E28" i="196"/>
  <c r="E29" i="196"/>
  <c r="E30" i="196"/>
  <c r="E31" i="196"/>
  <c r="E32" i="196"/>
  <c r="E33" i="196"/>
  <c r="E34" i="196"/>
  <c r="E35" i="196"/>
  <c r="E36" i="196"/>
  <c r="E37" i="196"/>
  <c r="E38" i="196"/>
  <c r="E39" i="196"/>
  <c r="E40" i="196"/>
  <c r="E41" i="196"/>
  <c r="E42" i="196"/>
  <c r="E43" i="196"/>
  <c r="E44" i="196"/>
  <c r="E45" i="196"/>
  <c r="E46" i="196"/>
  <c r="E47" i="196"/>
  <c r="E48" i="196"/>
  <c r="E49" i="196"/>
  <c r="E51" i="196" s="1"/>
  <c r="E7" i="195"/>
  <c r="E11" i="195"/>
  <c r="E46" i="195" s="1"/>
  <c r="E48" i="195" s="1"/>
  <c r="E12" i="195"/>
  <c r="E13" i="195"/>
  <c r="E14" i="195"/>
  <c r="E15" i="195"/>
  <c r="E16" i="195"/>
  <c r="E17" i="195"/>
  <c r="E18" i="195"/>
  <c r="E19" i="195"/>
  <c r="E20" i="195"/>
  <c r="E21" i="195"/>
  <c r="E22" i="195"/>
  <c r="E23" i="195"/>
  <c r="E24" i="195"/>
  <c r="E25" i="195"/>
  <c r="E26" i="195"/>
  <c r="E27" i="195"/>
  <c r="E28" i="195"/>
  <c r="E29" i="195"/>
  <c r="E30" i="195"/>
  <c r="E31" i="195"/>
  <c r="E32" i="195"/>
  <c r="E33" i="195"/>
  <c r="E34" i="195"/>
  <c r="E35" i="195"/>
  <c r="E36" i="195"/>
  <c r="E37" i="195"/>
  <c r="E38" i="195"/>
  <c r="E39" i="195"/>
  <c r="E40" i="195"/>
  <c r="E41" i="195"/>
  <c r="E42" i="195"/>
  <c r="E43" i="195"/>
  <c r="E44" i="195"/>
  <c r="E45" i="195"/>
  <c r="E7" i="194"/>
  <c r="E11" i="194"/>
  <c r="E12" i="194"/>
  <c r="E13" i="194"/>
  <c r="E14" i="194"/>
  <c r="E15" i="194"/>
  <c r="E16" i="194"/>
  <c r="E17" i="194"/>
  <c r="E18" i="194"/>
  <c r="E19" i="194"/>
  <c r="E20" i="194"/>
  <c r="E21" i="194"/>
  <c r="E22" i="194"/>
  <c r="E23" i="194"/>
  <c r="E24" i="194"/>
  <c r="E25" i="194"/>
  <c r="E26" i="194"/>
  <c r="E27" i="194"/>
  <c r="E28" i="194"/>
  <c r="E29" i="194"/>
  <c r="E30" i="194"/>
  <c r="E31" i="194"/>
  <c r="E32" i="194"/>
  <c r="E33" i="194"/>
  <c r="E34" i="194"/>
  <c r="E35" i="194"/>
  <c r="E36" i="194"/>
  <c r="E37" i="194"/>
  <c r="E38" i="194"/>
  <c r="E39" i="194"/>
  <c r="E40" i="194"/>
  <c r="E41" i="194"/>
  <c r="E42" i="194"/>
  <c r="E43" i="194"/>
  <c r="E44" i="194"/>
  <c r="E45" i="194"/>
  <c r="E46" i="194"/>
  <c r="E47" i="194"/>
  <c r="E48" i="194"/>
  <c r="E49" i="194"/>
  <c r="E51" i="194" s="1"/>
  <c r="E7" i="193"/>
  <c r="E11" i="193"/>
  <c r="E12" i="193"/>
  <c r="E13" i="193"/>
  <c r="E14" i="193"/>
  <c r="E15" i="193"/>
  <c r="E16" i="193"/>
  <c r="E17" i="193"/>
  <c r="E18" i="193"/>
  <c r="E19" i="193"/>
  <c r="E20" i="193"/>
  <c r="E21" i="193"/>
  <c r="E22" i="193"/>
  <c r="E23" i="193"/>
  <c r="E24" i="193"/>
  <c r="E25" i="193"/>
  <c r="E26" i="193"/>
  <c r="E27" i="193"/>
  <c r="E28" i="193"/>
  <c r="E29" i="193"/>
  <c r="E30" i="193"/>
  <c r="E31" i="193"/>
  <c r="E32" i="193"/>
  <c r="E33" i="193"/>
  <c r="E34" i="193"/>
  <c r="E35" i="193"/>
  <c r="E36" i="193"/>
  <c r="E37" i="193"/>
  <c r="E38" i="193"/>
  <c r="E39" i="193"/>
  <c r="E40" i="193"/>
  <c r="E41" i="193"/>
  <c r="E42" i="193"/>
  <c r="E43" i="193"/>
  <c r="E44" i="193"/>
  <c r="E45" i="193"/>
  <c r="E46" i="193"/>
  <c r="E47" i="193"/>
  <c r="E48" i="193"/>
  <c r="E49" i="193"/>
  <c r="E51" i="193" s="1"/>
  <c r="E7" i="192"/>
  <c r="E11" i="192"/>
  <c r="E12" i="192"/>
  <c r="E13" i="192"/>
  <c r="E14" i="192"/>
  <c r="E15" i="192"/>
  <c r="E16" i="192"/>
  <c r="E17" i="192"/>
  <c r="E18" i="192"/>
  <c r="E19" i="192"/>
  <c r="E20" i="192"/>
  <c r="E21" i="192"/>
  <c r="E22" i="192"/>
  <c r="E23" i="192"/>
  <c r="E24" i="192"/>
  <c r="E25" i="192"/>
  <c r="E26" i="192"/>
  <c r="E27" i="192"/>
  <c r="E28" i="192"/>
  <c r="E29" i="192"/>
  <c r="E30" i="192"/>
  <c r="E31" i="192"/>
  <c r="E32" i="192"/>
  <c r="E33" i="192"/>
  <c r="E34" i="192"/>
  <c r="E35" i="192"/>
  <c r="E36" i="192"/>
  <c r="E37" i="192"/>
  <c r="E38" i="192"/>
  <c r="E39" i="192"/>
  <c r="E40" i="192"/>
  <c r="E41" i="192"/>
  <c r="E42" i="192"/>
  <c r="E43" i="192"/>
  <c r="E44" i="192"/>
  <c r="E45" i="192"/>
  <c r="E46" i="192"/>
  <c r="E47" i="192"/>
  <c r="E48" i="192"/>
  <c r="E49" i="192"/>
  <c r="E51" i="192" s="1"/>
  <c r="E7" i="191" l="1"/>
  <c r="E11" i="191"/>
  <c r="E12" i="191"/>
  <c r="E13" i="191"/>
  <c r="E14" i="191"/>
  <c r="E15" i="191"/>
  <c r="D16" i="191"/>
  <c r="E7" i="190"/>
  <c r="E11" i="190"/>
  <c r="E12" i="190"/>
  <c r="E16" i="190" s="1"/>
  <c r="E18" i="190" s="1"/>
  <c r="E13" i="190"/>
  <c r="E14" i="190"/>
  <c r="E15" i="190"/>
  <c r="D16" i="190"/>
  <c r="E7" i="189"/>
  <c r="E11" i="189"/>
  <c r="E12" i="189"/>
  <c r="E13" i="189"/>
  <c r="E14" i="189"/>
  <c r="E15" i="189"/>
  <c r="E16" i="189"/>
  <c r="D17" i="189"/>
  <c r="E17" i="189" l="1"/>
  <c r="E19" i="189" s="1"/>
  <c r="E16" i="191"/>
  <c r="E18" i="191" s="1"/>
  <c r="E7" i="188"/>
  <c r="E11" i="188"/>
  <c r="E40" i="188" s="1"/>
  <c r="E12" i="188"/>
  <c r="E13" i="188"/>
  <c r="E14" i="188"/>
  <c r="E15" i="188"/>
  <c r="E16" i="188"/>
  <c r="E17" i="188"/>
  <c r="E18" i="188"/>
  <c r="E19" i="188"/>
  <c r="E20" i="188"/>
  <c r="E21" i="188"/>
  <c r="E22" i="188"/>
  <c r="E23" i="188"/>
  <c r="E24" i="188"/>
  <c r="E25" i="188"/>
  <c r="E26" i="188"/>
  <c r="E27" i="188"/>
  <c r="E28" i="188"/>
  <c r="E29" i="188"/>
  <c r="E30" i="188"/>
  <c r="E31" i="188"/>
  <c r="E32" i="188"/>
  <c r="E33" i="188"/>
  <c r="E34" i="188"/>
  <c r="E35" i="188"/>
  <c r="E36" i="188"/>
  <c r="E37" i="188"/>
  <c r="E38" i="188"/>
  <c r="E39" i="188"/>
  <c r="E45" i="188"/>
  <c r="E50" i="188" s="1"/>
  <c r="E46" i="188"/>
  <c r="E47" i="188"/>
  <c r="E48" i="188"/>
  <c r="E49" i="188"/>
  <c r="E54" i="188"/>
  <c r="E55" i="188"/>
  <c r="E56" i="188"/>
  <c r="E57" i="188"/>
  <c r="E58" i="188"/>
  <c r="E62" i="188"/>
  <c r="E63" i="188"/>
  <c r="E64" i="188" s="1"/>
  <c r="E7" i="187"/>
  <c r="E11" i="187"/>
  <c r="E40" i="187" s="1"/>
  <c r="E12" i="187"/>
  <c r="E13" i="187"/>
  <c r="E14" i="187"/>
  <c r="E15" i="187"/>
  <c r="E16" i="187"/>
  <c r="E17" i="187"/>
  <c r="E18" i="187"/>
  <c r="E19" i="187"/>
  <c r="E20" i="187"/>
  <c r="E21" i="187"/>
  <c r="E22" i="187"/>
  <c r="E23" i="187"/>
  <c r="E24" i="187"/>
  <c r="E25" i="187"/>
  <c r="E26" i="187"/>
  <c r="E27" i="187"/>
  <c r="E28" i="187"/>
  <c r="E29" i="187"/>
  <c r="E30" i="187"/>
  <c r="E31" i="187"/>
  <c r="E32" i="187"/>
  <c r="E33" i="187"/>
  <c r="E34" i="187"/>
  <c r="E35" i="187"/>
  <c r="E36" i="187"/>
  <c r="E37" i="187"/>
  <c r="E38" i="187"/>
  <c r="E39" i="187"/>
  <c r="E45" i="187"/>
  <c r="E50" i="187" s="1"/>
  <c r="E46" i="187"/>
  <c r="E47" i="187"/>
  <c r="E48" i="187"/>
  <c r="E49" i="187"/>
  <c r="E54" i="187"/>
  <c r="E55" i="187"/>
  <c r="E56" i="187"/>
  <c r="E57" i="187"/>
  <c r="E58" i="187"/>
  <c r="E62" i="187"/>
  <c r="E63" i="187"/>
  <c r="E64" i="187" s="1"/>
  <c r="E7" i="186"/>
  <c r="E11" i="186"/>
  <c r="E40" i="186" s="1"/>
  <c r="E66" i="186" s="1"/>
  <c r="E12" i="186"/>
  <c r="E13" i="186"/>
  <c r="E14" i="186"/>
  <c r="E15" i="186"/>
  <c r="E16" i="186"/>
  <c r="E17" i="186"/>
  <c r="E18" i="186"/>
  <c r="E19" i="186"/>
  <c r="E20" i="186"/>
  <c r="E21" i="186"/>
  <c r="E22" i="186"/>
  <c r="E23" i="186"/>
  <c r="E24" i="186"/>
  <c r="E25" i="186"/>
  <c r="E26" i="186"/>
  <c r="E27" i="186"/>
  <c r="E28" i="186"/>
  <c r="E29" i="186"/>
  <c r="E30" i="186"/>
  <c r="E31" i="186"/>
  <c r="E32" i="186"/>
  <c r="E33" i="186"/>
  <c r="E34" i="186"/>
  <c r="E35" i="186"/>
  <c r="E36" i="186"/>
  <c r="E37" i="186"/>
  <c r="E38" i="186"/>
  <c r="E39" i="186"/>
  <c r="E45" i="186"/>
  <c r="E50" i="186" s="1"/>
  <c r="E46" i="186"/>
  <c r="E47" i="186"/>
  <c r="E48" i="186"/>
  <c r="E49" i="186"/>
  <c r="E54" i="186"/>
  <c r="E55" i="186"/>
  <c r="E56" i="186"/>
  <c r="E57" i="186"/>
  <c r="E58" i="186"/>
  <c r="E62" i="186"/>
  <c r="E63" i="186"/>
  <c r="E64" i="186" s="1"/>
  <c r="E7" i="185"/>
  <c r="E11" i="185"/>
  <c r="E12" i="185"/>
  <c r="E13" i="185"/>
  <c r="E14" i="185"/>
  <c r="E15" i="185"/>
  <c r="E16" i="185"/>
  <c r="E17" i="185"/>
  <c r="E18" i="185"/>
  <c r="E19" i="185"/>
  <c r="E20" i="185"/>
  <c r="E21" i="185"/>
  <c r="E22" i="185"/>
  <c r="E23" i="185"/>
  <c r="E24" i="185"/>
  <c r="E25" i="185"/>
  <c r="E26" i="185"/>
  <c r="E27" i="185"/>
  <c r="E28" i="185"/>
  <c r="E29" i="185"/>
  <c r="E30" i="185"/>
  <c r="E31" i="185"/>
  <c r="E32" i="185"/>
  <c r="E33" i="185"/>
  <c r="E34" i="185"/>
  <c r="E35" i="185"/>
  <c r="E36" i="185"/>
  <c r="E37" i="185"/>
  <c r="E38" i="185"/>
  <c r="E39" i="185"/>
  <c r="E45" i="185"/>
  <c r="E50" i="185" s="1"/>
  <c r="E46" i="185"/>
  <c r="E47" i="185"/>
  <c r="E48" i="185"/>
  <c r="E49" i="185"/>
  <c r="E54" i="185"/>
  <c r="E55" i="185"/>
  <c r="E56" i="185"/>
  <c r="E57" i="185"/>
  <c r="E58" i="185"/>
  <c r="E62" i="185"/>
  <c r="E63" i="185"/>
  <c r="E64" i="185" s="1"/>
  <c r="E7" i="184"/>
  <c r="E11" i="184"/>
  <c r="E12" i="184"/>
  <c r="E13" i="184"/>
  <c r="E14" i="184"/>
  <c r="E15" i="184"/>
  <c r="E16" i="184"/>
  <c r="E17" i="184"/>
  <c r="E18" i="184"/>
  <c r="E19" i="184"/>
  <c r="E20" i="184"/>
  <c r="E21" i="184"/>
  <c r="E22" i="184"/>
  <c r="E23" i="184"/>
  <c r="E24" i="184"/>
  <c r="E25" i="184"/>
  <c r="E26" i="184"/>
  <c r="E28" i="184"/>
  <c r="E29" i="184"/>
  <c r="E30" i="184"/>
  <c r="E31" i="184"/>
  <c r="E32" i="184"/>
  <c r="E33" i="184"/>
  <c r="E34" i="184"/>
  <c r="E35" i="184"/>
  <c r="E36" i="184"/>
  <c r="E37" i="184"/>
  <c r="E38" i="184"/>
  <c r="E39" i="184"/>
  <c r="E40" i="184"/>
  <c r="E45" i="184"/>
  <c r="E46" i="184"/>
  <c r="E47" i="184"/>
  <c r="E48" i="184"/>
  <c r="E49" i="184"/>
  <c r="E50" i="184"/>
  <c r="E54" i="184"/>
  <c r="E55" i="184"/>
  <c r="E58" i="184" s="1"/>
  <c r="E56" i="184"/>
  <c r="E57" i="184"/>
  <c r="E62" i="184"/>
  <c r="E63" i="184"/>
  <c r="E64" i="184" s="1"/>
  <c r="E7" i="183"/>
  <c r="E11" i="183"/>
  <c r="E40" i="183" s="1"/>
  <c r="E12" i="183"/>
  <c r="E13" i="183"/>
  <c r="E14" i="183"/>
  <c r="E15" i="183"/>
  <c r="E16" i="183"/>
  <c r="E17" i="183"/>
  <c r="E18" i="183"/>
  <c r="E19" i="183"/>
  <c r="E20" i="183"/>
  <c r="E21" i="183"/>
  <c r="E22" i="183"/>
  <c r="E23" i="183"/>
  <c r="E24" i="183"/>
  <c r="E25" i="183"/>
  <c r="E26" i="183"/>
  <c r="E27" i="183"/>
  <c r="E28" i="183"/>
  <c r="E29" i="183"/>
  <c r="E30" i="183"/>
  <c r="E31" i="183"/>
  <c r="E32" i="183"/>
  <c r="E33" i="183"/>
  <c r="E34" i="183"/>
  <c r="E35" i="183"/>
  <c r="E36" i="183"/>
  <c r="E37" i="183"/>
  <c r="E38" i="183"/>
  <c r="E39" i="183"/>
  <c r="E45" i="183"/>
  <c r="E50" i="183" s="1"/>
  <c r="E46" i="183"/>
  <c r="E47" i="183"/>
  <c r="E48" i="183"/>
  <c r="E49" i="183"/>
  <c r="E54" i="183"/>
  <c r="E55" i="183"/>
  <c r="E56" i="183"/>
  <c r="E57" i="183"/>
  <c r="E58" i="183"/>
  <c r="E62" i="183"/>
  <c r="E63" i="183"/>
  <c r="E64" i="183" s="1"/>
  <c r="E40" i="185" l="1"/>
  <c r="E66" i="185" s="1"/>
  <c r="E66" i="188"/>
  <c r="E66" i="187"/>
  <c r="E66" i="184"/>
  <c r="E66" i="183"/>
  <c r="Q88" i="22" l="1"/>
  <c r="O88" i="22"/>
  <c r="K88" i="22"/>
  <c r="I88" i="22"/>
  <c r="G88" i="22"/>
  <c r="E88" i="22"/>
  <c r="D86" i="22" l="1"/>
  <c r="E86" i="22"/>
  <c r="F86" i="22"/>
  <c r="G86" i="22"/>
  <c r="H86" i="22"/>
  <c r="I86" i="22"/>
  <c r="J86" i="22"/>
  <c r="K86" i="22"/>
  <c r="L86" i="22"/>
  <c r="N86" i="22"/>
  <c r="O86" i="22"/>
  <c r="P86" i="22"/>
  <c r="Q86" i="22"/>
  <c r="M85" i="22"/>
  <c r="C85" i="22" s="1"/>
  <c r="G32" i="92" l="1"/>
  <c r="G24" i="68" l="1"/>
  <c r="C3" i="92" l="1"/>
  <c r="C2" i="92"/>
  <c r="B3" i="183" l="1"/>
  <c r="B3" i="203"/>
  <c r="B3" i="201"/>
  <c r="B3" i="199"/>
  <c r="B3" i="197"/>
  <c r="B3" i="195"/>
  <c r="B3" i="193"/>
  <c r="B3" i="191"/>
  <c r="B3" i="189"/>
  <c r="B3" i="187"/>
  <c r="B3" i="185"/>
  <c r="B3" i="200"/>
  <c r="B3" i="202"/>
  <c r="B3" i="198"/>
  <c r="B3" i="196"/>
  <c r="B3" i="194"/>
  <c r="B3" i="192"/>
  <c r="B3" i="190"/>
  <c r="B3" i="188"/>
  <c r="B3" i="186"/>
  <c r="B3" i="184"/>
  <c r="B2" i="183"/>
  <c r="B2" i="203"/>
  <c r="B2" i="200"/>
  <c r="B2" i="201"/>
  <c r="B2" i="202"/>
  <c r="B2" i="199"/>
  <c r="B2" i="198"/>
  <c r="B2" i="197"/>
  <c r="B2" i="196"/>
  <c r="B2" i="195"/>
  <c r="B2" i="194"/>
  <c r="B2" i="193"/>
  <c r="B2" i="192"/>
  <c r="B2" i="191"/>
  <c r="B2" i="190"/>
  <c r="B2" i="189"/>
  <c r="B2" i="188"/>
  <c r="B2" i="187"/>
  <c r="B2" i="186"/>
  <c r="B2" i="185"/>
  <c r="B2" i="184"/>
  <c r="C3" i="62"/>
  <c r="C2" i="62"/>
  <c r="D3" i="84"/>
  <c r="D2" i="84"/>
  <c r="C16" i="46" l="1"/>
  <c r="J29" i="90" l="1"/>
  <c r="J29" i="91"/>
  <c r="J30" i="91" s="1"/>
  <c r="J29" i="77"/>
  <c r="B3" i="46" l="1"/>
  <c r="F3" i="90" l="1"/>
  <c r="F3" i="91"/>
  <c r="B6" i="81"/>
  <c r="C3" i="67"/>
  <c r="B3" i="68"/>
  <c r="B6" i="79"/>
  <c r="C3" i="69"/>
  <c r="C3" i="70"/>
  <c r="D3" i="72"/>
  <c r="B6" i="80" l="1"/>
  <c r="B5" i="80"/>
  <c r="F3" i="77"/>
  <c r="D3" i="74"/>
  <c r="C3" i="37"/>
  <c r="M77" i="22" l="1"/>
  <c r="C77" i="22" s="1"/>
  <c r="M78" i="22"/>
  <c r="M69" i="22"/>
  <c r="M64" i="22"/>
  <c r="M63" i="22"/>
  <c r="M50" i="22"/>
  <c r="M40" i="22"/>
  <c r="M19" i="22"/>
  <c r="M29" i="22"/>
  <c r="M26" i="22"/>
  <c r="M15" i="22"/>
  <c r="M10" i="22"/>
  <c r="F2" i="77" l="1"/>
  <c r="M22" i="62" l="1"/>
  <c r="K22" i="62"/>
  <c r="I22" i="62"/>
  <c r="G22" i="62"/>
  <c r="E22" i="62"/>
  <c r="M49" i="22" l="1"/>
  <c r="M42" i="22"/>
  <c r="M33" i="22"/>
  <c r="M32" i="22"/>
  <c r="C29" i="22"/>
  <c r="M30" i="22"/>
  <c r="M28" i="22"/>
  <c r="F2" i="90" l="1"/>
  <c r="F2" i="91"/>
  <c r="B5" i="81"/>
  <c r="C2" i="67"/>
  <c r="B2" i="68"/>
  <c r="B5" i="79"/>
  <c r="C2" i="69"/>
  <c r="C2" i="70"/>
  <c r="D2" i="72"/>
  <c r="D2" i="74"/>
  <c r="C2" i="37"/>
  <c r="B2" i="46"/>
  <c r="D3" i="83"/>
  <c r="D2" i="83"/>
  <c r="B3" i="38"/>
  <c r="B2" i="38"/>
  <c r="Q54" i="22" l="1"/>
  <c r="P54" i="22"/>
  <c r="O54" i="22"/>
  <c r="N54" i="22"/>
  <c r="Q38" i="22"/>
  <c r="P38" i="22"/>
  <c r="O38" i="22"/>
  <c r="N38" i="22"/>
  <c r="Q21" i="22"/>
  <c r="P21" i="22"/>
  <c r="O21" i="22"/>
  <c r="N21" i="22"/>
  <c r="D24" i="69" l="1"/>
  <c r="P24" i="74"/>
  <c r="O24" i="74"/>
  <c r="N24" i="74"/>
  <c r="M24" i="74"/>
  <c r="K54" i="22"/>
  <c r="I54" i="22"/>
  <c r="G54" i="22"/>
  <c r="K38" i="22"/>
  <c r="K21" i="22"/>
  <c r="H24" i="38"/>
  <c r="E54" i="22"/>
  <c r="I38" i="22"/>
  <c r="E38" i="22"/>
  <c r="I21" i="22"/>
  <c r="G21" i="22"/>
  <c r="G38" i="22"/>
  <c r="E21" i="22"/>
  <c r="D22" i="72" l="1"/>
  <c r="D32" i="92"/>
  <c r="C18" i="46"/>
  <c r="J22" i="74"/>
  <c r="J21" i="74"/>
  <c r="J20" i="74"/>
  <c r="J19" i="74"/>
  <c r="J18" i="74"/>
  <c r="J17" i="74"/>
  <c r="J16" i="74"/>
  <c r="J15" i="74"/>
  <c r="J14" i="74"/>
  <c r="J13" i="74"/>
  <c r="G24" i="69"/>
  <c r="F24" i="69"/>
  <c r="E24" i="69"/>
  <c r="C22" i="72"/>
  <c r="E30" i="92" s="1"/>
  <c r="G22" i="72"/>
  <c r="F22" i="72"/>
  <c r="E45" i="92" s="1"/>
  <c r="E22" i="72"/>
  <c r="J18" i="38"/>
  <c r="C11" i="62"/>
  <c r="C14" i="62"/>
  <c r="C13" i="62"/>
  <c r="D19" i="67"/>
  <c r="G30" i="92" s="1"/>
  <c r="F27" i="70"/>
  <c r="M62" i="22"/>
  <c r="M41" i="22"/>
  <c r="M27" i="22"/>
  <c r="C27" i="22" s="1"/>
  <c r="M11" i="22"/>
  <c r="M12" i="22"/>
  <c r="C12" i="22" s="1"/>
  <c r="E82" i="22"/>
  <c r="O82" i="22"/>
  <c r="O72" i="22"/>
  <c r="O56" i="22"/>
  <c r="M23" i="22"/>
  <c r="K82" i="22"/>
  <c r="G82" i="22"/>
  <c r="I82" i="22"/>
  <c r="J31" i="38"/>
  <c r="K53" i="62"/>
  <c r="K37" i="62"/>
  <c r="C27" i="62"/>
  <c r="C28" i="22"/>
  <c r="K72" i="22"/>
  <c r="I51" i="92"/>
  <c r="C20" i="92" l="1"/>
  <c r="C46" i="92"/>
  <c r="C26" i="92"/>
  <c r="J26" i="92" s="1"/>
  <c r="C38" i="92"/>
  <c r="C17" i="46"/>
  <c r="I15" i="92" s="1"/>
  <c r="J15" i="92" s="1"/>
  <c r="O74" i="22"/>
  <c r="E29" i="92"/>
  <c r="E31" i="92" s="1"/>
  <c r="D20" i="67"/>
  <c r="F32" i="92"/>
  <c r="G29" i="92"/>
  <c r="G31" i="92" s="1"/>
  <c r="D21" i="67"/>
  <c r="F45" i="92"/>
  <c r="E32" i="92"/>
  <c r="K55" i="62"/>
  <c r="K23" i="22" s="1"/>
  <c r="E33" i="92" l="1"/>
  <c r="G33" i="92"/>
  <c r="J12" i="38"/>
  <c r="E19" i="67"/>
  <c r="E21" i="67" s="1"/>
  <c r="F19" i="67"/>
  <c r="F20" i="67" s="1"/>
  <c r="G53" i="92"/>
  <c r="E46" i="92"/>
  <c r="F46" i="92"/>
  <c r="C24" i="69"/>
  <c r="D46" i="92"/>
  <c r="D45" i="92"/>
  <c r="H45" i="92" s="1"/>
  <c r="L24" i="74"/>
  <c r="M53" i="62"/>
  <c r="I53" i="62"/>
  <c r="G53" i="62"/>
  <c r="E53" i="62"/>
  <c r="I37" i="62"/>
  <c r="M37" i="62"/>
  <c r="G37" i="62"/>
  <c r="E37" i="62"/>
  <c r="H58" i="38"/>
  <c r="F24" i="38"/>
  <c r="E72" i="22"/>
  <c r="H76" i="38"/>
  <c r="H87" i="38"/>
  <c r="I72" i="22"/>
  <c r="G72" i="22"/>
  <c r="I13" i="92"/>
  <c r="U53" i="62"/>
  <c r="U37" i="62"/>
  <c r="B60" i="79"/>
  <c r="B115" i="79" s="1"/>
  <c r="B169" i="79" s="1"/>
  <c r="B59" i="79"/>
  <c r="B114" i="79" s="1"/>
  <c r="B168" i="79" s="1"/>
  <c r="B92" i="80"/>
  <c r="B91" i="80"/>
  <c r="B60" i="81"/>
  <c r="B115" i="81" s="1"/>
  <c r="B169" i="81" s="1"/>
  <c r="B59" i="81"/>
  <c r="B114" i="81" s="1"/>
  <c r="B168" i="81" s="1"/>
  <c r="J26" i="90"/>
  <c r="J27" i="90" s="1"/>
  <c r="J28" i="90" s="1"/>
  <c r="J34" i="90" s="1"/>
  <c r="I26" i="90"/>
  <c r="I27" i="90" s="1"/>
  <c r="J30" i="90"/>
  <c r="J33" i="90" s="1"/>
  <c r="I29" i="90"/>
  <c r="I33" i="90" s="1"/>
  <c r="J26" i="91"/>
  <c r="J27" i="91" s="1"/>
  <c r="J28" i="91" s="1"/>
  <c r="J34" i="91" s="1"/>
  <c r="I26" i="91"/>
  <c r="I27" i="91" s="1"/>
  <c r="J33" i="91"/>
  <c r="I29" i="91"/>
  <c r="I33" i="91" s="1"/>
  <c r="Q56" i="22"/>
  <c r="Q72" i="22"/>
  <c r="Q82" i="22"/>
  <c r="C78" i="22"/>
  <c r="M79" i="22"/>
  <c r="C79" i="22" s="1"/>
  <c r="M80" i="22"/>
  <c r="C80" i="22" s="1"/>
  <c r="M81" i="22"/>
  <c r="C40" i="22"/>
  <c r="C41" i="22"/>
  <c r="C42" i="22"/>
  <c r="M43" i="22"/>
  <c r="C43" i="22" s="1"/>
  <c r="M44" i="22"/>
  <c r="C44" i="22" s="1"/>
  <c r="M45" i="22"/>
  <c r="C45" i="22" s="1"/>
  <c r="M46" i="22"/>
  <c r="C46" i="22" s="1"/>
  <c r="M47" i="22"/>
  <c r="C47" i="22" s="1"/>
  <c r="M48" i="22"/>
  <c r="C48" i="22" s="1"/>
  <c r="C50" i="22"/>
  <c r="M51" i="22"/>
  <c r="C51" i="22" s="1"/>
  <c r="M52" i="22"/>
  <c r="C52" i="22" s="1"/>
  <c r="M53" i="22"/>
  <c r="C53" i="22" s="1"/>
  <c r="C26" i="22"/>
  <c r="C30" i="22"/>
  <c r="M31" i="22"/>
  <c r="C32" i="22"/>
  <c r="C33" i="22"/>
  <c r="M34" i="22"/>
  <c r="C34" i="22" s="1"/>
  <c r="M35" i="22"/>
  <c r="C35" i="22" s="1"/>
  <c r="M36" i="22"/>
  <c r="C36" i="22" s="1"/>
  <c r="M37" i="22"/>
  <c r="C37" i="22" s="1"/>
  <c r="M13" i="22"/>
  <c r="M14" i="22"/>
  <c r="M16" i="22"/>
  <c r="M17" i="22"/>
  <c r="M18" i="22"/>
  <c r="M20" i="22"/>
  <c r="C62" i="22"/>
  <c r="C63" i="22"/>
  <c r="C64" i="22"/>
  <c r="M65" i="22"/>
  <c r="C65" i="22" s="1"/>
  <c r="M67" i="22"/>
  <c r="C67" i="22" s="1"/>
  <c r="M68" i="22"/>
  <c r="C68" i="22" s="1"/>
  <c r="C69" i="22"/>
  <c r="M70" i="22"/>
  <c r="C70" i="22" s="1"/>
  <c r="M71" i="22"/>
  <c r="C71" i="22" s="1"/>
  <c r="J26" i="77"/>
  <c r="J27" i="77" s="1"/>
  <c r="J28" i="77" s="1"/>
  <c r="J34" i="77" s="1"/>
  <c r="I26" i="77"/>
  <c r="I27" i="77" s="1"/>
  <c r="J30" i="77"/>
  <c r="J33" i="77" s="1"/>
  <c r="I29" i="77"/>
  <c r="I33" i="77" s="1"/>
  <c r="H24" i="68"/>
  <c r="F24" i="68"/>
  <c r="E24" i="68"/>
  <c r="D24" i="68"/>
  <c r="C24" i="68"/>
  <c r="J27" i="70"/>
  <c r="I27" i="70"/>
  <c r="H27" i="70"/>
  <c r="G27" i="70"/>
  <c r="R53" i="62"/>
  <c r="R37" i="62"/>
  <c r="R22" i="62"/>
  <c r="P53" i="62"/>
  <c r="P37" i="62"/>
  <c r="P22" i="62"/>
  <c r="C40" i="62"/>
  <c r="C41" i="62"/>
  <c r="C42" i="62"/>
  <c r="C43" i="62"/>
  <c r="C44" i="62"/>
  <c r="C45" i="62"/>
  <c r="C46" i="62"/>
  <c r="C47" i="62"/>
  <c r="C48" i="62"/>
  <c r="C49" i="62"/>
  <c r="C50" i="62"/>
  <c r="C51" i="62"/>
  <c r="C52" i="62"/>
  <c r="C25" i="62"/>
  <c r="C26" i="62"/>
  <c r="C28" i="62"/>
  <c r="C29" i="62"/>
  <c r="C30" i="62"/>
  <c r="C32" i="62"/>
  <c r="C33" i="62"/>
  <c r="C34" i="62"/>
  <c r="C35" i="62"/>
  <c r="C36" i="62"/>
  <c r="C31" i="62"/>
  <c r="C12" i="62"/>
  <c r="C15" i="62"/>
  <c r="C16" i="62"/>
  <c r="C17" i="62"/>
  <c r="C18" i="62"/>
  <c r="C19" i="62"/>
  <c r="C20" i="62"/>
  <c r="C21" i="62"/>
  <c r="J86" i="38"/>
  <c r="J85" i="38"/>
  <c r="J84" i="38"/>
  <c r="J83" i="38"/>
  <c r="J82" i="38"/>
  <c r="J75" i="38"/>
  <c r="J74" i="38"/>
  <c r="J73" i="38"/>
  <c r="J72" i="38"/>
  <c r="J71" i="38"/>
  <c r="J69" i="38"/>
  <c r="J68" i="38"/>
  <c r="J67" i="38"/>
  <c r="J66" i="38"/>
  <c r="J57" i="38"/>
  <c r="J56" i="38"/>
  <c r="J55" i="38"/>
  <c r="J54" i="38"/>
  <c r="J53" i="38"/>
  <c r="J52" i="38"/>
  <c r="J51" i="38"/>
  <c r="J50" i="38"/>
  <c r="J49" i="38"/>
  <c r="J48" i="38"/>
  <c r="J47" i="38"/>
  <c r="J46" i="38"/>
  <c r="J45" i="38"/>
  <c r="J44" i="38"/>
  <c r="J40" i="38"/>
  <c r="J39" i="38"/>
  <c r="J38" i="38"/>
  <c r="J37" i="38"/>
  <c r="J36" i="38"/>
  <c r="J35" i="38"/>
  <c r="J34" i="38"/>
  <c r="J33" i="38"/>
  <c r="J30" i="38"/>
  <c r="J29" i="38"/>
  <c r="J26" i="38"/>
  <c r="J23" i="38"/>
  <c r="J22" i="38"/>
  <c r="J21" i="38"/>
  <c r="J20" i="38"/>
  <c r="J19" i="38"/>
  <c r="J17" i="38"/>
  <c r="J16" i="38"/>
  <c r="J15" i="38"/>
  <c r="J14" i="38"/>
  <c r="J13" i="38"/>
  <c r="F41" i="38"/>
  <c r="H41" i="38"/>
  <c r="F58" i="38"/>
  <c r="F76" i="38"/>
  <c r="F87" i="38"/>
  <c r="C81" i="22" l="1"/>
  <c r="M55" i="62"/>
  <c r="K56" i="22" s="1"/>
  <c r="K74" i="22" s="1"/>
  <c r="I55" i="62"/>
  <c r="I23" i="22" s="1"/>
  <c r="P55" i="62"/>
  <c r="Q74" i="22"/>
  <c r="C31" i="22"/>
  <c r="C38" i="22" s="1"/>
  <c r="M38" i="22"/>
  <c r="M21" i="22"/>
  <c r="J76" i="38"/>
  <c r="C49" i="22"/>
  <c r="C54" i="22" s="1"/>
  <c r="M54" i="22"/>
  <c r="J41" i="38"/>
  <c r="R55" i="62"/>
  <c r="U55" i="62"/>
  <c r="B134" i="80"/>
  <c r="D29" i="92"/>
  <c r="D30" i="92"/>
  <c r="F60" i="38"/>
  <c r="F78" i="38" s="1"/>
  <c r="J24" i="38"/>
  <c r="B49" i="80"/>
  <c r="I16" i="92"/>
  <c r="F29" i="92"/>
  <c r="F30" i="92"/>
  <c r="F51" i="92" s="1"/>
  <c r="F47" i="92"/>
  <c r="E20" i="67"/>
  <c r="F21" i="67"/>
  <c r="F53" i="92"/>
  <c r="H46" i="92"/>
  <c r="E53" i="92"/>
  <c r="E51" i="92"/>
  <c r="H32" i="92"/>
  <c r="D53" i="92"/>
  <c r="B48" i="80"/>
  <c r="J87" i="38"/>
  <c r="J58" i="38"/>
  <c r="I50" i="92"/>
  <c r="I52" i="92" s="1"/>
  <c r="G55" i="62"/>
  <c r="G23" i="22" s="1"/>
  <c r="J38" i="92"/>
  <c r="C22" i="62"/>
  <c r="C53" i="62"/>
  <c r="C37" i="62"/>
  <c r="E55" i="62"/>
  <c r="E23" i="22" s="1"/>
  <c r="H60" i="38"/>
  <c r="H78" i="38" s="1"/>
  <c r="E47" i="92"/>
  <c r="D47" i="92"/>
  <c r="I30" i="91"/>
  <c r="I34" i="91" s="1"/>
  <c r="I28" i="91"/>
  <c r="I28" i="90"/>
  <c r="I30" i="90"/>
  <c r="I34" i="90" s="1"/>
  <c r="J13" i="92"/>
  <c r="I28" i="77"/>
  <c r="I30" i="77"/>
  <c r="I34" i="77" s="1"/>
  <c r="I56" i="22"/>
  <c r="C72" i="22"/>
  <c r="M82" i="22"/>
  <c r="C42" i="92" s="1"/>
  <c r="C53" i="92" s="1"/>
  <c r="M72" i="22"/>
  <c r="B135" i="80"/>
  <c r="C82" i="22" l="1"/>
  <c r="D31" i="92"/>
  <c r="D33" i="92" s="1"/>
  <c r="I53" i="92"/>
  <c r="I54" i="92" s="1"/>
  <c r="I17" i="92"/>
  <c r="F31" i="92"/>
  <c r="F33" i="92" s="1"/>
  <c r="C23" i="22"/>
  <c r="H53" i="92"/>
  <c r="J53" i="92" s="1"/>
  <c r="F88" i="38"/>
  <c r="F89" i="38"/>
  <c r="H89" i="38"/>
  <c r="M84" i="22" s="1"/>
  <c r="J16" i="92"/>
  <c r="J17" i="92" s="1"/>
  <c r="H29" i="92"/>
  <c r="H47" i="92"/>
  <c r="J20" i="92"/>
  <c r="J46" i="92"/>
  <c r="G50" i="92"/>
  <c r="G51" i="92"/>
  <c r="F50" i="92"/>
  <c r="E50" i="92"/>
  <c r="E52" i="92" s="1"/>
  <c r="E54" i="92" s="1"/>
  <c r="D51" i="92"/>
  <c r="D50" i="92"/>
  <c r="I74" i="22"/>
  <c r="J32" i="92"/>
  <c r="J60" i="38"/>
  <c r="H88" i="38"/>
  <c r="J78" i="38"/>
  <c r="C55" i="62"/>
  <c r="M56" i="22"/>
  <c r="C84" i="22" l="1"/>
  <c r="C86" i="22" s="1"/>
  <c r="M86" i="22"/>
  <c r="G52" i="92"/>
  <c r="G54" i="92" s="1"/>
  <c r="J88" i="38"/>
  <c r="F52" i="92"/>
  <c r="F54" i="92" s="1"/>
  <c r="D52" i="92"/>
  <c r="D54" i="92" s="1"/>
  <c r="H50" i="92"/>
  <c r="G56" i="22"/>
  <c r="G74" i="22" s="1"/>
  <c r="C19" i="92" s="1"/>
  <c r="J19" i="92" s="1"/>
  <c r="J21" i="92" s="1"/>
  <c r="C35" i="92"/>
  <c r="C36" i="92"/>
  <c r="J89" i="38"/>
  <c r="H30" i="92"/>
  <c r="M74" i="22"/>
  <c r="M88" i="22" l="1"/>
  <c r="C41" i="92" s="1"/>
  <c r="J41" i="92" s="1"/>
  <c r="H51" i="92"/>
  <c r="H52" i="92" s="1"/>
  <c r="H54" i="92" s="1"/>
  <c r="J35" i="92"/>
  <c r="C37" i="92"/>
  <c r="H31" i="92"/>
  <c r="C21" i="92"/>
  <c r="J36" i="92"/>
  <c r="C23" i="92"/>
  <c r="C24" i="92"/>
  <c r="J24" i="92" s="1"/>
  <c r="J29" i="92"/>
  <c r="J30" i="92"/>
  <c r="J37" i="92" l="1"/>
  <c r="J39" i="92" s="1"/>
  <c r="C39" i="92"/>
  <c r="H33" i="92"/>
  <c r="J31" i="92"/>
  <c r="C50" i="92"/>
  <c r="J50" i="92" s="1"/>
  <c r="C25" i="92"/>
  <c r="J23" i="92"/>
  <c r="J42" i="92"/>
  <c r="J43" i="92" s="1"/>
  <c r="C43" i="92"/>
  <c r="C11" i="22"/>
  <c r="C14" i="22"/>
  <c r="C16" i="22"/>
  <c r="C15" i="22"/>
  <c r="C20" i="22"/>
  <c r="C18" i="22"/>
  <c r="C17" i="22"/>
  <c r="C13" i="22"/>
  <c r="C10" i="22"/>
  <c r="E56" i="22"/>
  <c r="E74" i="22" s="1"/>
  <c r="C45" i="92" s="1"/>
  <c r="C19" i="22"/>
  <c r="J33" i="92" l="1"/>
  <c r="J25" i="92"/>
  <c r="J27" i="92" s="1"/>
  <c r="C27" i="92"/>
  <c r="C21" i="22"/>
  <c r="C56" i="22" s="1"/>
  <c r="C74" i="22" s="1"/>
  <c r="C88" i="22" s="1"/>
  <c r="C51" i="92"/>
  <c r="J45" i="92"/>
  <c r="J47" i="92" s="1"/>
  <c r="C47" i="92"/>
  <c r="C52" i="92" l="1"/>
  <c r="J52" i="92" s="1"/>
  <c r="J51" i="92"/>
  <c r="C54" i="92" l="1"/>
  <c r="J54" i="9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A23" authorId="0" shapeId="0" xr:uid="{00000000-0006-0000-0300-000001000000}">
      <text>
        <r>
          <rPr>
            <sz val="8"/>
            <color indexed="81"/>
            <rFont val="Tahoma"/>
            <family val="2"/>
          </rPr>
          <t xml:space="preserve">
</t>
        </r>
        <r>
          <rPr>
            <sz val="11"/>
            <color indexed="81"/>
            <rFont val="Tahoma"/>
            <family val="2"/>
          </rPr>
          <t xml:space="preserve">A separate budget worksheet (Form B-3) must be submitted for each operator from whom you purchase service.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E12" authorId="0" shapeId="0" xr:uid="{00000000-0006-0000-0A00-000001000000}">
      <text>
        <r>
          <rPr>
            <sz val="8"/>
            <color indexed="81"/>
            <rFont val="Tahoma"/>
            <family val="2"/>
          </rPr>
          <t xml:space="preserve">Indicate Fleet Number of Vehicle to be replaced.  Must match Form 6.
</t>
        </r>
      </text>
    </comment>
  </commentList>
</comments>
</file>

<file path=xl/sharedStrings.xml><?xml version="1.0" encoding="utf-8"?>
<sst xmlns="http://schemas.openxmlformats.org/spreadsheetml/2006/main" count="2537" uniqueCount="547">
  <si>
    <t>SSTAP</t>
  </si>
  <si>
    <t>Driver Salaries</t>
  </si>
  <si>
    <t>Dispatcher Salaries</t>
  </si>
  <si>
    <t>Fringe Benefits</t>
  </si>
  <si>
    <t>Fuel &amp; Oil</t>
  </si>
  <si>
    <t>Tubes &amp; Tires</t>
  </si>
  <si>
    <t>Vehicle Insurance</t>
  </si>
  <si>
    <t>Vehicle Lease</t>
  </si>
  <si>
    <t>Other</t>
  </si>
  <si>
    <t>Mechanics Salaries</t>
  </si>
  <si>
    <t>Mechanics Aids Salaries</t>
  </si>
  <si>
    <t>Maintenance Facility Rental</t>
  </si>
  <si>
    <t>Equipment Rental</t>
  </si>
  <si>
    <t>Utilities</t>
  </si>
  <si>
    <t>Administrator Salary</t>
  </si>
  <si>
    <t>Manager Salary</t>
  </si>
  <si>
    <t>Secretary Salary</t>
  </si>
  <si>
    <t>Bookkeeper Salary</t>
  </si>
  <si>
    <t>Materials &amp; Supplies</t>
  </si>
  <si>
    <t>Telephone</t>
  </si>
  <si>
    <t>Office Rental</t>
  </si>
  <si>
    <t>Office Equipment Rental</t>
  </si>
  <si>
    <t>TOTAL EXPENSES</t>
  </si>
  <si>
    <t>Passenger Fares</t>
  </si>
  <si>
    <t>Passenger Donations</t>
  </si>
  <si>
    <t>Charter Revenue</t>
  </si>
  <si>
    <t>Advertising</t>
  </si>
  <si>
    <t>NET PROJECT COST</t>
  </si>
  <si>
    <t>TOTAL LOCAL FUNDS</t>
  </si>
  <si>
    <t>Materials &amp; Supplies (parts)</t>
  </si>
  <si>
    <t>Maintenance Contract</t>
  </si>
  <si>
    <t>Jurisdiction Name:</t>
  </si>
  <si>
    <t>Operating Assistance</t>
  </si>
  <si>
    <t>Total</t>
  </si>
  <si>
    <t>Capital Assistance</t>
  </si>
  <si>
    <t>Replacement</t>
  </si>
  <si>
    <t>Expansion</t>
  </si>
  <si>
    <t>Seating Capacity</t>
  </si>
  <si>
    <t>Vehicle Depreciation (1)</t>
  </si>
  <si>
    <t>Subtotal Operations</t>
  </si>
  <si>
    <t xml:space="preserve">Subtotal Maintenance </t>
  </si>
  <si>
    <t>Subtotal Administration</t>
  </si>
  <si>
    <t>(1) Depreciation is not an eligible expense for vehicles/equipment purchased with State or Federal funds.</t>
  </si>
  <si>
    <t>(2) A separate budget worksheet must be submitted for each operator from whom you purchase service.</t>
  </si>
  <si>
    <t>Other Salary</t>
  </si>
  <si>
    <t>FAREBOX AND OTHER REVENUE NOT INCLUDED AS LOCAL SHARE</t>
  </si>
  <si>
    <t>TOTAL REVENUE</t>
  </si>
  <si>
    <t>(total expenses minus revenue)</t>
  </si>
  <si>
    <t>Maintenance Training</t>
  </si>
  <si>
    <t>Administrative Training</t>
  </si>
  <si>
    <t>Vehicle License</t>
  </si>
  <si>
    <t>Vehicle Storage Facility</t>
  </si>
  <si>
    <t>Operations Training</t>
  </si>
  <si>
    <t>Priority</t>
  </si>
  <si>
    <t>Equipment</t>
  </si>
  <si>
    <t>Facilities</t>
  </si>
  <si>
    <t>Vehicles</t>
  </si>
  <si>
    <t>Refurbishment</t>
  </si>
  <si>
    <t>Subtotal</t>
  </si>
  <si>
    <t>Requested Funding Source (check one)</t>
  </si>
  <si>
    <t>PTP</t>
  </si>
  <si>
    <t>Vehicle</t>
  </si>
  <si>
    <t>Project Name or Brief Description</t>
  </si>
  <si>
    <t>Total Program</t>
  </si>
  <si>
    <t>VEHICLE OPERATIONS EXPENSES</t>
  </si>
  <si>
    <t>MAINTENANCE EXPENSES</t>
  </si>
  <si>
    <t>ADMINISTRATIVE EXPENSES</t>
  </si>
  <si>
    <t>Contracts Revenue (itemize):</t>
  </si>
  <si>
    <t>STATE FUNDS REQUESTED</t>
  </si>
  <si>
    <t>Local</t>
  </si>
  <si>
    <t>PTP Capital Assistance</t>
  </si>
  <si>
    <t>Technical Assistance</t>
  </si>
  <si>
    <t>Program Name</t>
  </si>
  <si>
    <t>FEDERAL/ STATE FUNDS REQUESTED (90%)</t>
  </si>
  <si>
    <t>LOCAL MATCH (10%)</t>
  </si>
  <si>
    <t>Type of Assistance</t>
  </si>
  <si>
    <t>Transportation Development Plan (1)</t>
  </si>
  <si>
    <t>(1) Applicant must be designated by MTA as eligible for TDP planning funds.</t>
  </si>
  <si>
    <t>TOTAL</t>
  </si>
  <si>
    <t>Repl.</t>
  </si>
  <si>
    <t>Exp.</t>
  </si>
  <si>
    <t>Refurb.</t>
  </si>
  <si>
    <t>Equip-ment</t>
  </si>
  <si>
    <t>Facility</t>
  </si>
  <si>
    <t>Share</t>
  </si>
  <si>
    <t>State</t>
  </si>
  <si>
    <t>PURCHASED SERVICE</t>
  </si>
  <si>
    <t>minimum 10% of net project cost</t>
  </si>
  <si>
    <t>Other (2) (describe:)</t>
  </si>
  <si>
    <t>(2) A Scope of Services must be submitted for planning studies other than TDPs.</t>
  </si>
  <si>
    <t>up to 90% of net project cost</t>
  </si>
  <si>
    <t>(net expenses minus revenue for 5307; total expenses minus revenue for all others)</t>
  </si>
  <si>
    <t>Safety &amp; Security</t>
  </si>
  <si>
    <t xml:space="preserve">Note: This form is three pages long.  Do not insert or delete columns or rows. </t>
  </si>
  <si>
    <t>An ADA Operating Project Justification Form must be attached for ADA funded projects.</t>
  </si>
  <si>
    <t>% Change</t>
  </si>
  <si>
    <t xml:space="preserve">SSTAP
</t>
  </si>
  <si>
    <t xml:space="preserve">Section 5311 
</t>
  </si>
  <si>
    <t>Jurisdiction/Program:</t>
  </si>
  <si>
    <r>
      <t>LOCAL FUNDS</t>
    </r>
    <r>
      <rPr>
        <sz val="11"/>
        <rFont val="MS Reference Sans Serif"/>
        <family val="2"/>
      </rPr>
      <t xml:space="preserve"> (itemize):</t>
    </r>
  </si>
  <si>
    <r>
      <t xml:space="preserve">PURCHASED SERVICE </t>
    </r>
    <r>
      <rPr>
        <sz val="10"/>
        <rFont val="MS Reference Sans Serif"/>
        <family val="2"/>
      </rPr>
      <t>(2)</t>
    </r>
  </si>
  <si>
    <t>(3) Include Medical Assistance and other transportation contracts.</t>
  </si>
  <si>
    <t>(2) While these funds are not requested in this application, it is important to indicate your estimated budget.</t>
  </si>
  <si>
    <t>Name of Contractor:</t>
  </si>
  <si>
    <t>Legal Applicant:</t>
  </si>
  <si>
    <r>
      <t>LOCAL FUNDS</t>
    </r>
    <r>
      <rPr>
        <sz val="10"/>
        <rFont val="MS Reference Sans Serif"/>
        <family val="2"/>
      </rPr>
      <t xml:space="preserve"> (</t>
    </r>
    <r>
      <rPr>
        <i/>
        <sz val="10"/>
        <rFont val="MS Reference Sans Serif"/>
        <family val="2"/>
      </rPr>
      <t>identify by source)</t>
    </r>
  </si>
  <si>
    <t>Federal/State amount cannot exceed allocation shown in Table V.</t>
  </si>
  <si>
    <t>Project Type</t>
  </si>
  <si>
    <t>Jurisdiction/Program Name:</t>
  </si>
  <si>
    <t>OPERATING PROJECT JUSTIFICATION FORM</t>
  </si>
  <si>
    <t xml:space="preserve">Project name: </t>
  </si>
  <si>
    <t>Type of funding requested:</t>
  </si>
  <si>
    <t>Projected start date:</t>
  </si>
  <si>
    <t xml:space="preserve">PROJECT DESCRIPTION: </t>
  </si>
  <si>
    <t>Provide a complete and detailed description of new service or expansion of present service, including days and hours of service, geographic area served, and fares. Use as much space and attach additional sheets as needed.</t>
  </si>
  <si>
    <t xml:space="preserve">CAPITAL REQUIREMENTS:  </t>
  </si>
  <si>
    <t>Will this project require the acquisition of new (expansion) capital?</t>
  </si>
  <si>
    <t xml:space="preserve">NO - this operating project will be provided using the following existing vehicle(s): </t>
  </si>
  <si>
    <t>YES* - the following expansion capital will be needed:  (check all that apply)</t>
  </si>
  <si>
    <t>vehicle(s)</t>
  </si>
  <si>
    <t>equipment</t>
  </si>
  <si>
    <t>facilities</t>
  </si>
  <si>
    <t>How will service be provided until the expansion capital is received? Indicate which vehicle(s) will be used, if applicable.  Use as much space as needed.</t>
  </si>
  <si>
    <t xml:space="preserve">PROJECT PERFORMANCE: </t>
  </si>
  <si>
    <t xml:space="preserve">Total passenger trips: </t>
  </si>
  <si>
    <t xml:space="preserve">Total service miles:  </t>
  </si>
  <si>
    <t xml:space="preserve">Total service hours:  </t>
  </si>
  <si>
    <t xml:space="preserve">Total operating costs:  </t>
  </si>
  <si>
    <t xml:space="preserve">Total farebox receipts:  </t>
  </si>
  <si>
    <t xml:space="preserve">Other local operating revenue: </t>
  </si>
  <si>
    <t xml:space="preserve"> YES</t>
  </si>
  <si>
    <r>
      <t xml:space="preserve"> NO –</t>
    </r>
    <r>
      <rPr>
        <sz val="10"/>
        <rFont val="MS Reference Sans Serif"/>
        <family val="2"/>
      </rPr>
      <t xml:space="preserve"> if no, please use the project justification section to explain why this project should be funded without meeting minimum State standards and how the project will be marketed, monitored, and evaluated for success.</t>
    </r>
  </si>
  <si>
    <t xml:space="preserve">PROJECT JUSTIFICATION: </t>
  </si>
  <si>
    <t>Use as much space and attach additional sheets as needed to justify this project.</t>
  </si>
  <si>
    <t>Insert additional rows and pages as needed.</t>
  </si>
  <si>
    <t xml:space="preserve">Priority (1) </t>
  </si>
  <si>
    <t>Fleet No. of  Vehicle Being Replaced
(from Form 6)</t>
  </si>
  <si>
    <t>Information on Requested Vehicle</t>
  </si>
  <si>
    <t>Fed/State (90%)</t>
  </si>
  <si>
    <t>Local (10%)</t>
  </si>
  <si>
    <t>State (95%)</t>
  </si>
  <si>
    <t>Local (5%)</t>
  </si>
  <si>
    <t>Insert additional rows as needed above this row.</t>
  </si>
  <si>
    <t>Fleet No. of  Vehicle Being Refurbished
(from Form 6)</t>
  </si>
  <si>
    <t>Estimated Additional Vehicle Life</t>
  </si>
  <si>
    <t>Total Costs:</t>
  </si>
  <si>
    <t>List all vehicles that you plan to replace or refurbish in the next five years, as well as all expansion vehicles you anticipate purchasing during this period.</t>
  </si>
  <si>
    <t>Indicate Replacement, Expansion, or Refurbishment</t>
  </si>
  <si>
    <t>If Replacement or Refurbishment, Agency Fleet No. of Current Vehicle 
(from Form 6)</t>
  </si>
  <si>
    <t>Requested Vehicle Information(1)</t>
  </si>
  <si>
    <t>Projected Funding Source (PTP, SSTAP, )</t>
  </si>
  <si>
    <t>Additional detail (estimated length, seats, w/c positions, etc.)</t>
  </si>
  <si>
    <t>Total Projected Vehicle Costs:</t>
  </si>
  <si>
    <t>(1) Supply as much detail as possible on type, length, seating, etc.</t>
  </si>
  <si>
    <t>Equipment Description</t>
  </si>
  <si>
    <t>Total Equipment Costs:</t>
  </si>
  <si>
    <t>(2) Use current prices.</t>
  </si>
  <si>
    <t>List all equipment valued over $1000 that you plan to purchase in the next five years.</t>
  </si>
  <si>
    <t>Projected Funding Source (PTP, SSTAP)</t>
  </si>
  <si>
    <t>(1) Use current prices.  Do no inflate.</t>
  </si>
  <si>
    <t>Project Name / Brief Description</t>
  </si>
  <si>
    <t>Future Estimated Project Costs (2)</t>
  </si>
  <si>
    <t>Design &amp; Engineering</t>
  </si>
  <si>
    <t>Construction</t>
  </si>
  <si>
    <t>Planning:</t>
  </si>
  <si>
    <t>Right of Way:</t>
  </si>
  <si>
    <t>Design &amp; Engineering:</t>
  </si>
  <si>
    <t>Construction:</t>
  </si>
  <si>
    <t>Total Cost</t>
  </si>
  <si>
    <t>Federal/State Share (PTP 90%)</t>
  </si>
  <si>
    <t>Local Share (PTP 10%)</t>
  </si>
  <si>
    <t>VEHICLE REPLACEMENT WORKSHEET</t>
  </si>
  <si>
    <t>Priority:</t>
  </si>
  <si>
    <t>Cost:</t>
  </si>
  <si>
    <t>Requested Vehicle Type:</t>
  </si>
  <si>
    <t>The following formula must be used to determine if the vehicle will meet the minimal service life criteria:</t>
  </si>
  <si>
    <r>
      <t xml:space="preserve">Agency Fleet Number </t>
    </r>
    <r>
      <rPr>
        <sz val="10"/>
        <rFont val="Microsoft Sans Serif"/>
        <family val="2"/>
      </rPr>
      <t>(from Form 6)</t>
    </r>
  </si>
  <si>
    <r>
      <t xml:space="preserve">Vehicle Identification Number </t>
    </r>
    <r>
      <rPr>
        <sz val="10"/>
        <rFont val="Microsoft Sans Serif"/>
        <family val="2"/>
      </rPr>
      <t>(VIN)</t>
    </r>
  </si>
  <si>
    <r>
      <t>Date Vehicle was Placed in Service</t>
    </r>
    <r>
      <rPr>
        <sz val="10"/>
        <rFont val="Microsoft Sans Serif"/>
        <family val="2"/>
      </rPr>
      <t xml:space="preserve">  (month/year)</t>
    </r>
  </si>
  <si>
    <r>
      <t xml:space="preserve">Current Date </t>
    </r>
    <r>
      <rPr>
        <sz val="10"/>
        <rFont val="Microsoft Sans Serif"/>
        <family val="2"/>
      </rPr>
      <t>(month/year)</t>
    </r>
  </si>
  <si>
    <r>
      <t>Total Months of Ownership</t>
    </r>
    <r>
      <rPr>
        <sz val="10"/>
        <rFont val="Microsoft Sans Serif"/>
        <family val="2"/>
      </rPr>
      <t xml:space="preserve"> (enter whole number, digits only)</t>
    </r>
  </si>
  <si>
    <r>
      <t>Current Vehicle Mileage</t>
    </r>
    <r>
      <rPr>
        <sz val="10"/>
        <rFont val="Microsoft Sans Serif"/>
        <family val="2"/>
      </rPr>
      <t xml:space="preserve"> (from Form 6)</t>
    </r>
  </si>
  <si>
    <r>
      <t xml:space="preserve">Average Miles per Month </t>
    </r>
    <r>
      <rPr>
        <sz val="10"/>
        <rFont val="Microsoft Sans Serif"/>
        <family val="2"/>
      </rPr>
      <t xml:space="preserve">
(current mileage divided by total months of ownership)</t>
    </r>
  </si>
  <si>
    <r>
      <t>Projected Annual Mileage</t>
    </r>
    <r>
      <rPr>
        <sz val="10"/>
        <rFont val="Microsoft Sans Serif"/>
        <family val="2"/>
      </rPr>
      <t xml:space="preserve"> (average miles per month x 12 months)</t>
    </r>
  </si>
  <si>
    <r>
      <t>TOTAL VEHICLE MILEAGE</t>
    </r>
    <r>
      <rPr>
        <sz val="10"/>
        <rFont val="Microsoft Sans Serif"/>
        <family val="2"/>
      </rPr>
      <t xml:space="preserve"> (current plus projected mileage)</t>
    </r>
  </si>
  <si>
    <r>
      <t xml:space="preserve">Projected Age of Vehicle in Months </t>
    </r>
    <r>
      <rPr>
        <sz val="10"/>
        <rFont val="Microsoft Sans Serif"/>
        <family val="2"/>
      </rPr>
      <t xml:space="preserve">
(total months of ownership plus 12 months)</t>
    </r>
  </si>
  <si>
    <r>
      <t xml:space="preserve">TOTAL AGE OF VEHICLE IN YEARS </t>
    </r>
    <r>
      <rPr>
        <sz val="10"/>
        <rFont val="Microsoft Sans Serif"/>
        <family val="2"/>
      </rPr>
      <t xml:space="preserve">
(projected age of vehicle in months divided by 12)</t>
    </r>
  </si>
  <si>
    <r>
      <t xml:space="preserve">EXPECTED USEFUL LIFE YEARS </t>
    </r>
    <r>
      <rPr>
        <sz val="10"/>
        <rFont val="Microsoft Sans Serif"/>
        <family val="2"/>
      </rPr>
      <t>(From charts in Appendix C)</t>
    </r>
  </si>
  <si>
    <r>
      <t xml:space="preserve">EXPECTED USEFUL LIFE MILEAGE </t>
    </r>
    <r>
      <rPr>
        <sz val="10"/>
        <rFont val="Microsoft Sans Serif"/>
        <family val="2"/>
      </rPr>
      <t>(From charts in Appendicix C)</t>
    </r>
  </si>
  <si>
    <r>
      <t>YEARS OVER/UNDER USEFUL LIFE</t>
    </r>
    <r>
      <rPr>
        <sz val="10"/>
        <rFont val="Microsoft Sans Serif"/>
        <family val="2"/>
      </rPr>
      <t xml:space="preserve">
</t>
    </r>
  </si>
  <si>
    <r>
      <t>MILEAGE OVER/UNDER USEFUL LIFE</t>
    </r>
    <r>
      <rPr>
        <sz val="10"/>
        <rFont val="Microsoft Sans Serif"/>
        <family val="2"/>
      </rPr>
      <t xml:space="preserve">
</t>
    </r>
  </si>
  <si>
    <t>If you are awarded a replacement vehicle, how will you dispose of the vehicle to be replaced?</t>
  </si>
  <si>
    <t>Sell vehicle</t>
  </si>
  <si>
    <t xml:space="preserve">Use vehicle as backup - contingency fleet </t>
  </si>
  <si>
    <t>Junk vehicle</t>
  </si>
  <si>
    <t>Other:</t>
  </si>
  <si>
    <t>Who will procure the new vehicle?</t>
  </si>
  <si>
    <t>MTA Contract</t>
  </si>
  <si>
    <t>JUSTIFICATION:</t>
  </si>
  <si>
    <t xml:space="preserve">Important:  Vehicle replacements require justification beyond age and mileage.  Select the appropriate condition description according to the following chart and enter in the space provided.  Additional details can be provided here. </t>
  </si>
  <si>
    <t>Code #</t>
  </si>
  <si>
    <t>Descriptor</t>
  </si>
  <si>
    <t>VEHICLE CONDITION</t>
  </si>
  <si>
    <r>
      <t>Number</t>
    </r>
    <r>
      <rPr>
        <sz val="10"/>
        <rFont val="Microsoft Sans Serif"/>
        <family val="2"/>
      </rPr>
      <t xml:space="preserve"> according to the following guidelines:</t>
    </r>
  </si>
  <si>
    <t xml:space="preserve"> Condition</t>
  </si>
  <si>
    <t xml:space="preserve">General Definition of </t>
  </si>
  <si>
    <t>Code</t>
  </si>
  <si>
    <t>Condition Code</t>
  </si>
  <si>
    <t>Excellent</t>
  </si>
  <si>
    <t>Good</t>
  </si>
  <si>
    <t>Fair</t>
  </si>
  <si>
    <t>Poor</t>
  </si>
  <si>
    <t>Bad</t>
  </si>
  <si>
    <t xml:space="preserve">This spreadsheet contains FOUR Capital Project Justification forms for Facility Requests, separated by red lines.  It is formatted to print each page individually.  Should you choose not to print all four, select the page numbers you do want to print from your printer selection screen.  </t>
  </si>
  <si>
    <t>Project Name:</t>
  </si>
  <si>
    <t>Priority*:</t>
  </si>
  <si>
    <t>*Must match Priority indicated on Form 4</t>
  </si>
  <si>
    <t>Anticipated Cost</t>
  </si>
  <si>
    <t>PROCUREMENT PLAN:</t>
  </si>
  <si>
    <t>Who will procure this project?</t>
  </si>
  <si>
    <t>Grantee/Local Procurement</t>
  </si>
  <si>
    <t>MTA</t>
  </si>
  <si>
    <t>PROJECT DESCRIPTION</t>
  </si>
  <si>
    <t>Provide a description of the project and justify it's neccessity.  If more space is required, use an additional sheet.</t>
  </si>
  <si>
    <t>Is this a joint project?</t>
  </si>
  <si>
    <t>YES</t>
  </si>
  <si>
    <t>NO</t>
  </si>
  <si>
    <t>If YES, identify project partners:</t>
  </si>
  <si>
    <t>Partner 1:</t>
  </si>
  <si>
    <t>Partner 2:</t>
  </si>
  <si>
    <t>Partner 3:</t>
  </si>
  <si>
    <t>Partner 4:</t>
  </si>
  <si>
    <t>Will these partners share in the intial cost/purchase of the project?</t>
  </si>
  <si>
    <t>If YES, identify cost distribution and funding source</t>
  </si>
  <si>
    <t>%</t>
  </si>
  <si>
    <t>Source:</t>
  </si>
  <si>
    <t xml:space="preserve">This spreadsheet contains FOUR Capital Project Justification forms for Equipment Requests, separated by red lines.  It is formatted to print each page individually.  Should you choose not to print all four, select the page numbers you do want to print from your printer selection screen.  </t>
  </si>
  <si>
    <t xml:space="preserve">This spreadsheet contains FOUR Capital Project Justification forms for Vehicles, separated by red lines.  It is formatted to print each page individually.  Should you choose not to print all four, select the page numbers you do want to print from your printer selection screen.  </t>
  </si>
  <si>
    <t>Type of Request</t>
  </si>
  <si>
    <t>Expansion Vehicle to provide higher levels of EXISTING services*</t>
  </si>
  <si>
    <t>Expansion Vehicle to provide NEW service*</t>
  </si>
  <si>
    <t>Vehicle Refurbishment</t>
  </si>
  <si>
    <t>Priority**:</t>
  </si>
  <si>
    <t>* Operating Project Justification required for ALL Expansion Vehicle Requests</t>
  </si>
  <si>
    <t>Veh #</t>
  </si>
  <si>
    <t>Radio</t>
  </si>
  <si>
    <t>Cell</t>
  </si>
  <si>
    <t>None</t>
  </si>
  <si>
    <t>Lift</t>
  </si>
  <si>
    <t>Ramp</t>
  </si>
  <si>
    <t xml:space="preserve">Small Cutaway </t>
  </si>
  <si>
    <t>Medium Under 30'</t>
  </si>
  <si>
    <t>30' Heavy Duty</t>
  </si>
  <si>
    <t>35' Heavy Duty</t>
  </si>
  <si>
    <t>40' Heavy Duty</t>
  </si>
  <si>
    <t>Trolley</t>
  </si>
  <si>
    <t>Minivan</t>
  </si>
  <si>
    <t>Sedan</t>
  </si>
  <si>
    <t>Accessibility</t>
  </si>
  <si>
    <t>Fixed Route</t>
  </si>
  <si>
    <t>Deviated Fixed Route</t>
  </si>
  <si>
    <t>Demand Response</t>
  </si>
  <si>
    <t>Type</t>
  </si>
  <si>
    <t>High Floor</t>
  </si>
  <si>
    <t>Low Floor</t>
  </si>
  <si>
    <t>N/A</t>
  </si>
  <si>
    <t>Light Duty Truck</t>
  </si>
  <si>
    <t xml:space="preserve">Communications Equipment </t>
  </si>
  <si>
    <t>Wheelchair</t>
  </si>
  <si>
    <t>Total Requested Vehicle Costs:</t>
  </si>
  <si>
    <t>Ambulatory</t>
  </si>
  <si>
    <t xml:space="preserve">Good </t>
  </si>
  <si>
    <r>
      <t>Type of Current Vehicle</t>
    </r>
    <r>
      <rPr>
        <sz val="10"/>
        <rFont val="Microsoft Sans Serif"/>
        <family val="2"/>
      </rPr>
      <t xml:space="preserve"> (use categories above)</t>
    </r>
  </si>
  <si>
    <r>
      <t xml:space="preserve">Seating </t>
    </r>
    <r>
      <rPr>
        <sz val="10"/>
        <rFont val="Microsoft Sans Serif"/>
        <family val="2"/>
      </rPr>
      <t>(amb/wc)</t>
    </r>
  </si>
  <si>
    <t>Local Procurement</t>
  </si>
  <si>
    <t>Form B-2:  OPERATING BUDGET SUMMARY</t>
  </si>
  <si>
    <t>Form B-3: CONTRACT OPERATOR BUDGET SUMMARY</t>
  </si>
  <si>
    <t>Form B-4:  ADA OPERATING BUDGET</t>
  </si>
  <si>
    <t>Form B-5:  TECHNICAL ASSISTANCE BUDGET</t>
  </si>
  <si>
    <t>(Form B-4 column H)</t>
  </si>
  <si>
    <t xml:space="preserve">Yes </t>
  </si>
  <si>
    <t>No</t>
  </si>
  <si>
    <t>Has an extended warranty been purchased for this vehicle?  If yes, to what mileage?</t>
  </si>
  <si>
    <t xml:space="preserve">Type </t>
  </si>
  <si>
    <t>(1) Must correspond to priority indicated in Form C-1.</t>
  </si>
  <si>
    <t>The following must correspond to the information indicated for this request on Form C-1</t>
  </si>
  <si>
    <t>*Must match Priority indicated on Form C-1</t>
  </si>
  <si>
    <t>**Must match Priority indicated on Form C-1</t>
  </si>
  <si>
    <t>The following must correspond to the information indicated for this request on forms C-4 and C-5.</t>
  </si>
  <si>
    <t>The following must correspond to the information indicated for this request on C-7 (Equipment).</t>
  </si>
  <si>
    <t>Senior Ride</t>
  </si>
  <si>
    <t>(2) These programs will not appear in your budget for public transportation.  This application is not intended to be used for these programs.</t>
  </si>
  <si>
    <t>ADA OPERATING PROJECT JUSTIFICATION FORM</t>
  </si>
  <si>
    <t>Form C-6:  CAPITAL PROJECT PLAN FUTURE VEHICLE REQUESTS</t>
  </si>
  <si>
    <t>Form C-8:  CAPITAL PROJECT PLAN FUTURE EQUIPMENT REQUESTS</t>
  </si>
  <si>
    <t>This form must be completed for ADA funding requests 10% or more higher than last year.</t>
  </si>
  <si>
    <t>Large Urban</t>
  </si>
  <si>
    <t>Totals on this form must equal totals on Forms B-2, B-3, B-4, B-5, C-4, C-5, and C-7 and C-9.  This form is designed to fill in automatically with information entered into these forms.</t>
  </si>
  <si>
    <t>However, please review this information to ensure that the numbers for each grant program and type of assistance do match.</t>
  </si>
  <si>
    <t>Replacement/ Expansion</t>
  </si>
  <si>
    <t>Section 5303/5304 Technical Assistance</t>
  </si>
  <si>
    <t>Section 5311 Operating Assistance</t>
  </si>
  <si>
    <t>TOTAL MTA- FUNDED PROGRAMS</t>
  </si>
  <si>
    <t>The following must correspond to the information indicated for this request on C-1:</t>
  </si>
  <si>
    <t>Estimated Useful Life</t>
  </si>
  <si>
    <t>In Service Date</t>
  </si>
  <si>
    <r>
      <t xml:space="preserve">In Servicre Date </t>
    </r>
    <r>
      <rPr>
        <sz val="10"/>
        <rFont val="Microsoft Sans Serif"/>
        <family val="2"/>
      </rPr>
      <t>(from Form 6)</t>
    </r>
  </si>
  <si>
    <r>
      <t xml:space="preserve">In Service Date </t>
    </r>
    <r>
      <rPr>
        <sz val="10"/>
        <rFont val="Microsoft Sans Serif"/>
        <family val="2"/>
      </rPr>
      <t>(from Form 6)</t>
    </r>
  </si>
  <si>
    <t>Section 5307</t>
  </si>
  <si>
    <t>ADA</t>
  </si>
  <si>
    <t>Federal</t>
  </si>
  <si>
    <t xml:space="preserve">State </t>
  </si>
  <si>
    <t xml:space="preserve">Federal </t>
  </si>
  <si>
    <t>Preventative Maintenance</t>
  </si>
  <si>
    <t>Presentative Maintenance</t>
  </si>
  <si>
    <t>CAPITAL PROJECT JUSTIFICATION FORM (Vehicles)-Attach ICE Form</t>
  </si>
  <si>
    <t>CAPITAL PROJECT JUSTIFICATION FORM (Equipment)-Attach ICE Form</t>
  </si>
  <si>
    <t>CAPITAL PROJECT JUSTIFICATION FORM (Facilities)-Attach ICE Form</t>
  </si>
  <si>
    <t>Will the anticipated project performance meet minimum State standards (Appendix D)?</t>
  </si>
  <si>
    <t>Will the anticipated project meet the minimum Performance Standards (Appendix D)?</t>
  </si>
  <si>
    <t>If local procurement, estimate number of days from award date:</t>
  </si>
  <si>
    <t>Project Advertising:</t>
  </si>
  <si>
    <t>Project Award:</t>
  </si>
  <si>
    <t>Project Delivery:</t>
  </si>
  <si>
    <t>Project Advertisement</t>
  </si>
  <si>
    <t>Projected Award</t>
  </si>
  <si>
    <t>Projected Delivery/Completion</t>
  </si>
  <si>
    <t xml:space="preserve">Projected Award </t>
  </si>
  <si>
    <r>
      <t xml:space="preserve">Estimated Number of Days from Award Date:
</t>
    </r>
    <r>
      <rPr>
        <i/>
        <sz val="8"/>
        <rFont val="MS Reference Sans Serif"/>
        <family val="2"/>
      </rPr>
      <t>(estimated dates must be provided)</t>
    </r>
  </si>
  <si>
    <t xml:space="preserve">If local procurement, estimate number of days from award date: </t>
  </si>
  <si>
    <t xml:space="preserve">Project Advertisement </t>
  </si>
  <si>
    <t xml:space="preserve">Projected Delivery/Completion </t>
  </si>
  <si>
    <t xml:space="preserve">(3) Include Medical Assistance and other transportation contracts </t>
  </si>
  <si>
    <t>Legal Name:</t>
  </si>
  <si>
    <t>Equipment or other assets, for which no operational problems exist, or older assets for which only routine preventative maintenance is needed to keep asset in reliable working condition.</t>
  </si>
  <si>
    <t>Equipment or other assets, for which operational problems may exist, but only occasional minor repairs beyond routine preventative maintenance may be needed to keep assets in reliable working condition.</t>
  </si>
  <si>
    <t>Equipment or other assets, for which periodic operational problems may exist, and periodic repairs may be needed to keep asset in reliable working condition.</t>
  </si>
  <si>
    <t>Equipment or other assets, for which significant operational problems may exist, and ongoing repairs may be needed to keep asset in reliable working condition.  In this latter case these assets could be candidates for early replacement.</t>
  </si>
  <si>
    <t>Equipment or other assets, for which substantial operational problems exist and substantial repairs are needed to keep asset in reliable working condition.  These assets should receive top priority for replacement.</t>
  </si>
  <si>
    <t>OPERATING BUDGET REQUEST</t>
  </si>
  <si>
    <t>PART II-A</t>
  </si>
  <si>
    <t>CAPITAL PROJECT PLAN</t>
  </si>
  <si>
    <t>PART II-B</t>
  </si>
  <si>
    <t>PM-Capital Expense</t>
  </si>
  <si>
    <t>F&amp;S-Subtotal</t>
  </si>
  <si>
    <t>A. UNIT BASE PRICE</t>
  </si>
  <si>
    <t>Item</t>
  </si>
  <si>
    <t>Description</t>
  </si>
  <si>
    <t>Quantity</t>
  </si>
  <si>
    <t>B. OPTION LIST</t>
  </si>
  <si>
    <t>Unit Price</t>
  </si>
  <si>
    <t xml:space="preserve"> </t>
  </si>
  <si>
    <t>Full Body Paint (Alternate Color)</t>
  </si>
  <si>
    <t>E. PARATRANSIT</t>
  </si>
  <si>
    <t>Folding Platform Lift (in lieu of standard lift)</t>
  </si>
  <si>
    <t>Signature:________________________________________        Date:______________________</t>
  </si>
  <si>
    <t>(2) Use estimated unit costs provided in Form C-2a, C-2b, C-2c, C-2d and C-3.</t>
  </si>
  <si>
    <t>(2) Use estimated unit costs provided in Form C-2a, C-2b, C-2c, C-2d and C-3.  Do not inflate.</t>
  </si>
  <si>
    <t>SUB TOTAL - B (LINES 01 - 22)</t>
  </si>
  <si>
    <t>Number according to the following guidelines:</t>
  </si>
  <si>
    <r>
      <t xml:space="preserve">EXPECTED USEFUL LIFE MILEAGE </t>
    </r>
    <r>
      <rPr>
        <sz val="10"/>
        <rFont val="Microsoft Sans Serif"/>
        <family val="2"/>
      </rPr>
      <t>(From charts in Appendix C)</t>
    </r>
  </si>
  <si>
    <t>GRAND TOTAL</t>
  </si>
  <si>
    <t xml:space="preserve">ESTIMATED COST OF ANNUAL REPAIRS: </t>
  </si>
  <si>
    <t>ESTIMATED # OF DAYS OUT OF SERVICE:</t>
  </si>
  <si>
    <t>ESTIMATED COST OF ANNUAL REPAIRS:</t>
  </si>
  <si>
    <r>
      <rPr>
        <b/>
        <sz val="9"/>
        <rFont val="Microsoft Sans Serif"/>
        <family val="2"/>
      </rPr>
      <t xml:space="preserve">ESTIMATED NUMBER OF DAYS OUT OF SERVICE: </t>
    </r>
    <r>
      <rPr>
        <sz val="9"/>
        <rFont val="Microsoft Sans Serif"/>
        <family val="2"/>
      </rPr>
      <t xml:space="preserve"> </t>
    </r>
  </si>
  <si>
    <t>FY24</t>
  </si>
  <si>
    <t>30' Medium Duty</t>
  </si>
  <si>
    <t>35' Medium Duty</t>
  </si>
  <si>
    <t xml:space="preserve">Other  </t>
  </si>
  <si>
    <t>Fire Suppression System</t>
  </si>
  <si>
    <t xml:space="preserve">Comments:  </t>
  </si>
  <si>
    <r>
      <t>NO –</t>
    </r>
    <r>
      <rPr>
        <sz val="10"/>
        <rFont val="MS Reference Sans Serif"/>
        <family val="2"/>
      </rPr>
      <t xml:space="preserve"> if no, please use the project justification section to explain why this project should be funded without meeting minimum State standards and how the project will be marketed, monitored, and evaluated for success.</t>
    </r>
  </si>
  <si>
    <r>
      <t xml:space="preserve">Vehicle Depreciation </t>
    </r>
    <r>
      <rPr>
        <b/>
        <sz val="10"/>
        <rFont val="MS Reference Sans Serif"/>
        <family val="2"/>
      </rPr>
      <t>(1)</t>
    </r>
  </si>
  <si>
    <t xml:space="preserve">
</t>
  </si>
  <si>
    <t>FY25</t>
  </si>
  <si>
    <t>Are there any risks addressed by this project?</t>
  </si>
  <si>
    <t>Has the asset being replaced been involved in a safety incident?  Or does it address a safety concern?</t>
  </si>
  <si>
    <t>FY26</t>
  </si>
  <si>
    <t>Total Price</t>
  </si>
  <si>
    <t>Bike Rack</t>
  </si>
  <si>
    <t>Flat Floor</t>
  </si>
  <si>
    <t>Training</t>
  </si>
  <si>
    <t>Form B-1:  FY 2022 Grant Budget Summary</t>
  </si>
  <si>
    <t>Annual Transportation Plan for Fiscal Year 2022</t>
  </si>
  <si>
    <t>(2) While these funds are not requested in this application, it is important to indicate your estimated FY22 budget.</t>
  </si>
  <si>
    <t>FY27</t>
  </si>
  <si>
    <t xml:space="preserve">Type 1A- 138" Wheelbase, Single Rear Wheel (SRW) with 4/2 Seating, Gas Engine </t>
  </si>
  <si>
    <t>Electronic Destination Signs</t>
  </si>
  <si>
    <t>Farebox Accommodation</t>
  </si>
  <si>
    <t>Farebox</t>
  </si>
  <si>
    <t>Full Camera System</t>
  </si>
  <si>
    <t>Dual-Vision Camera System</t>
  </si>
  <si>
    <t>Passenger Stop Request</t>
  </si>
  <si>
    <t xml:space="preserve">Not Applicable </t>
  </si>
  <si>
    <t xml:space="preserve">Manually Operated Passenger Door </t>
  </si>
  <si>
    <t>Strobe Light</t>
  </si>
  <si>
    <t>Public Address System</t>
  </si>
  <si>
    <t>Optional Hands Free Microphone</t>
  </si>
  <si>
    <t>Radio Delete</t>
  </si>
  <si>
    <t>Baltimore MTA Mobility Option II (Type 1A-138" SRW with Gas Engine)</t>
  </si>
  <si>
    <t>Diagnostic Equipment</t>
  </si>
  <si>
    <t>Laptop Computers</t>
  </si>
  <si>
    <t xml:space="preserve">Engine Diagnostic Readers/Scanners </t>
  </si>
  <si>
    <t>Passenger Counters</t>
  </si>
  <si>
    <t>Single Tally 4-Digit Passenger Counter</t>
  </si>
  <si>
    <t>Four Tally 4-Digit Passenger Counter</t>
  </si>
  <si>
    <t xml:space="preserve">MORyde RL Suspension System </t>
  </si>
  <si>
    <t>C. ADDITIONAL OPTIONS-Seating</t>
  </si>
  <si>
    <t>C.1</t>
  </si>
  <si>
    <t>Single Flip Seat</t>
  </si>
  <si>
    <t>C.2</t>
  </si>
  <si>
    <t>Double Flip Seat</t>
  </si>
  <si>
    <t>C.3</t>
  </si>
  <si>
    <t>Double Fold Flip Seat</t>
  </si>
  <si>
    <t>C.4</t>
  </si>
  <si>
    <t>Extra-Long Retractable Seat Belts (in lieu of standard)</t>
  </si>
  <si>
    <t>C.5</t>
  </si>
  <si>
    <t>Cloth Fabric (Level 4) on Passenger Seats</t>
  </si>
  <si>
    <t>SUB TOTAL - C (LINES C1 - C5)</t>
  </si>
  <si>
    <t>D. ADDITIONAL OPTIONS-Exterior Options</t>
  </si>
  <si>
    <t>D.1</t>
  </si>
  <si>
    <t>Lettering on Exterior of Vehicle-Basic (Agency Name  on Two Sides)</t>
  </si>
  <si>
    <t>D.2</t>
  </si>
  <si>
    <t>Lettering on Exterior of Vehicle-Advanced (Agency Name and Logo on Two Sides)</t>
  </si>
  <si>
    <t>D.3</t>
  </si>
  <si>
    <t>D.4</t>
  </si>
  <si>
    <t>Stripes-Single Color 6" Stripe</t>
  </si>
  <si>
    <t>SUB TOTAL - D (LINES D1 - D4)</t>
  </si>
  <si>
    <t>E.1</t>
  </si>
  <si>
    <t>E.2</t>
  </si>
  <si>
    <t xml:space="preserve">Additional Q'Straint QRT-360 Fully Automatic Tiedown System per Position </t>
  </si>
  <si>
    <t>SUB TOTAL - E (LINES E1 - E2)</t>
  </si>
  <si>
    <t>Coach and Equipment Unit Base Price Per Vehicle</t>
  </si>
  <si>
    <t xml:space="preserve">Type 2A- 138" Wheelbase, Dual Rear Wheel (DRW) with 8/2 Seating, Gas Engine </t>
  </si>
  <si>
    <t xml:space="preserve">Type 3A- 158" Wheelbase, Dual Rear Wheel (DRW) with 12/2 Seating, Gas Engine </t>
  </si>
  <si>
    <t>Baltimore MTA Mobility Option 1 (Type 3A-158" DRW with Gas Engine)</t>
  </si>
  <si>
    <t xml:space="preserve">Type 4A- 176" Wheelbase, Dual Rear Wheel (DRW) with 16/2 Seating, Gas Engine </t>
  </si>
  <si>
    <t>Creative Bus Unit Base Price Per Vehicle</t>
  </si>
  <si>
    <t xml:space="preserve">Type 3B- 189" Wheelbase, Dual Rear Wheel (DRW) with 12/2 Seating, Diesel Engine </t>
  </si>
  <si>
    <t xml:space="preserve">Type 4B- 189" Wheelbase, Dual Rear Wheel (DRW) with 16/2 Seating, Diesel Engine </t>
  </si>
  <si>
    <t>CARES FUNDS</t>
  </si>
  <si>
    <t>CRRSAA FUNDS</t>
  </si>
  <si>
    <t>TOTAL COVID FUNDS</t>
  </si>
  <si>
    <t>TRADITIONAL FEDERAL/STATE FUNDS REQUESTED</t>
  </si>
  <si>
    <t>ATP-23</t>
  </si>
  <si>
    <t>Annual Transportation Plan for Fiscal Year 2023</t>
  </si>
  <si>
    <t>This form must be completed for ALL NEW FY23 Operating Funding Requests and for increased ADA, 5311, Large Urban and 5307 requests</t>
  </si>
  <si>
    <t>If expansion capital is needed, describe below.  Use as much space as needed.  *FY23 Capital funding must be included in FY23 Capital Plan; a Capital Project Justification Form is also required for all FY 2023 expansion vehicles, equipment, and facilities.</t>
  </si>
  <si>
    <t xml:space="preserve">New services will be subject to the Performance Standards located in Appendix D.  Indicate anticipated measures for each of the following during FY 2023:  </t>
  </si>
  <si>
    <t>ADA     FY2022   Awarded</t>
  </si>
  <si>
    <t>ADA                 FY 2023                Requested</t>
  </si>
  <si>
    <t>If expansion capital is needed, describe below.  Use as much space as needed.  *FY23 Capital funding must be included in FY23 Capital Plan; a Capital Project Justification Form is also required for all FY23 expansion vehicles, equipment, and facilities.</t>
  </si>
  <si>
    <t xml:space="preserve">New services will be subject to the Performance Standards located in Appendix D.  Indicate anticipated performance measures for each of the following during FY 2023:  </t>
  </si>
  <si>
    <t>FY 2023 Technical Assistance Budget</t>
  </si>
  <si>
    <t>Form C-1:  SUMMARY OF FY 2023 CAPITAL REQUESTS IN PRIORITY ORDER</t>
  </si>
  <si>
    <t xml:space="preserve">List all FY23 Capital requests in order of priority (highest priority first), and indicate project type and requested funding source.  Indicate fleet number of vehicles to be replaced. </t>
  </si>
  <si>
    <t>List all FY23 vehicle requests.  Use the vehicle cost calculated on Forms C-2a, C-2b, C-2c, C-2d and/or C-3.   Attach a Vehicle Replacement Worksheet for each replacement requested.  Insert additional rows and pages as needed.</t>
  </si>
  <si>
    <t>FY23 Funding</t>
  </si>
  <si>
    <t>Total FY23 Project Cost</t>
  </si>
  <si>
    <t>(1) Must be the same priority number as shown among all FY23 capital requests indicated in Form C-1.</t>
  </si>
  <si>
    <t xml:space="preserve">This form must be completed  FOR EACH FY23 replacement request </t>
  </si>
  <si>
    <t>Form C-5:  CAPITAL PROJECT PLAN FY 2023 VEHICLE REFURBISHMENT REQUESTS</t>
  </si>
  <si>
    <t>List all FY23 vehicle refurbishment requests.  Attach a Capital Project Justification Form for Vehicles for each refurbishment requested.  Insert additional rows and pages as needed.</t>
  </si>
  <si>
    <t>Total FY23 Project Cost (2)</t>
  </si>
  <si>
    <t>(1) Must correspond to priority among all FY23 capital requests indicated in Form 4.</t>
  </si>
  <si>
    <t>Project Years--Estimated Total Project Costs in FY23 Prices (2)</t>
  </si>
  <si>
    <t>FY28</t>
  </si>
  <si>
    <t>Form C-7:  CAPITAL PROJECT PLAN FY 2023 EQUIPMENT REQUESTS</t>
  </si>
  <si>
    <t xml:space="preserve">List all FY 2023 equipment requests, and attach a Capital Project Justification Form for Equipment for each request. </t>
  </si>
  <si>
    <t>Priority Among All FY23 Capital Requests (1)</t>
  </si>
  <si>
    <t xml:space="preserve">Total FY23 Project Costs (2) </t>
  </si>
  <si>
    <t xml:space="preserve">FY23 Funding </t>
  </si>
  <si>
    <t xml:space="preserve">Project Years--Estimated Total Project Costs in FY23 Prices (1) </t>
  </si>
  <si>
    <t>Form C-9:  CAPITAL PROJECT PLAN, FY 2023 FACILITIES REQUESTS</t>
  </si>
  <si>
    <t>List all FY23 facilities funding requests as well as projected requests through FY28 and attach a Capital Project Justification Form for Facilities for each FY23 request.  Insert additional rows as needed.</t>
  </si>
  <si>
    <t>FY 2023 Estimated Project Costs (2)</t>
  </si>
  <si>
    <t>FY:  2023</t>
  </si>
  <si>
    <t>This form must be completed FOR EACH FY23 vehicle replacement request</t>
  </si>
  <si>
    <t>This form must be completed FOR EACH FY23 vechicle replacement request</t>
  </si>
  <si>
    <t>Form C-4:  CAPITAL PROJECT PLAN FY 2023 VEHICLE REQUESTS</t>
  </si>
  <si>
    <t>Type 3 Driver Barrier- Sneeze Shield</t>
  </si>
  <si>
    <t>Type 2 Driver Barrier- Full Fixed Door</t>
  </si>
  <si>
    <t>Type 1 Driver Barrier- Fixed Door with Sliding Glass System</t>
  </si>
  <si>
    <t>Driver's Barriers (Select 1 Type Only)</t>
  </si>
  <si>
    <t>Coach and Equiment Unit Base Price Per Vehicle</t>
  </si>
  <si>
    <t>Vinyl Seat Covers</t>
  </si>
  <si>
    <t>Q'Straint Lap and Shoulder Belt</t>
  </si>
  <si>
    <t>Additional Set of QRT Max Tie-Downs</t>
  </si>
  <si>
    <t>2-Passenger Folding Cantilever Seat</t>
  </si>
  <si>
    <r>
      <t xml:space="preserve">Power Door and Power Folding Ramp
</t>
    </r>
    <r>
      <rPr>
        <b/>
        <i/>
        <sz val="10"/>
        <color rgb="FF000000"/>
        <rFont val="Times New Roman"/>
        <family val="1"/>
      </rPr>
      <t>(Not Available until 4th Quarter 2021)</t>
    </r>
  </si>
  <si>
    <t>1B</t>
  </si>
  <si>
    <t xml:space="preserve">Power Sliding Door </t>
  </si>
  <si>
    <t>1A</t>
  </si>
  <si>
    <t xml:space="preserve">Type 1- Side Entry Lowered-Floor Minivan with Manual Sliding Door and Manual Folding Ramp </t>
  </si>
  <si>
    <t xml:space="preserve">Total Price </t>
  </si>
  <si>
    <t>Sonny Merryman Unit Base Price Per Vehicle</t>
  </si>
  <si>
    <t xml:space="preserve">2-Passenger Folding Cantilever Seat </t>
  </si>
  <si>
    <t>Type 3- Rear Entry Minivan with Manual Ramp</t>
  </si>
  <si>
    <t xml:space="preserve">Type 4-Ford Transit Mobility Van </t>
  </si>
  <si>
    <t>Rohrer Enterprises Unit Base Price Per Vehicle</t>
  </si>
  <si>
    <t>CLASS Suspension System</t>
  </si>
  <si>
    <t>Rear Route Number Sign</t>
  </si>
  <si>
    <t>Seating Addition or Deletion (per seat)</t>
  </si>
  <si>
    <t>Driver's Seat Options- Bostrom Telladega 910</t>
  </si>
  <si>
    <t>Driver's Seat Options- Recaro Metro</t>
  </si>
  <si>
    <t>Driver's Seat Options</t>
  </si>
  <si>
    <t>Special Tools</t>
  </si>
  <si>
    <t>Diagnostic Equipment- Fire Suppression System Service Tools</t>
  </si>
  <si>
    <t>Diagnostic Equipment- Laptop Computers</t>
  </si>
  <si>
    <t>Diagnostic Equipment- Electronic Vehicle Logic Systems and/or Equipment Multiplex Zone Controllers</t>
  </si>
  <si>
    <t>Diagnostic Equipment- Engine Diagnostic Readers/Scanners</t>
  </si>
  <si>
    <t>Diagnostic Equipment- Data Transfer Systems (Destination Signs)</t>
  </si>
  <si>
    <t>Diagnostic Equipment Options</t>
  </si>
  <si>
    <t>Camera System- Seon</t>
  </si>
  <si>
    <t>Camera System- Apollo</t>
  </si>
  <si>
    <t>Camera System- Angel Trax</t>
  </si>
  <si>
    <t>Camera System (Choose 1 System Only)</t>
  </si>
  <si>
    <t>Entrance Stepwell heater</t>
  </si>
  <si>
    <t>Two-Way Radio Prep</t>
  </si>
  <si>
    <t>Folding Platform</t>
  </si>
  <si>
    <t>Paint- Full Body Color (not white)</t>
  </si>
  <si>
    <t>Paint- Different Roof Color</t>
  </si>
  <si>
    <t>Paint- Belt Stripe</t>
  </si>
  <si>
    <t>Paint Options</t>
  </si>
  <si>
    <t>Air Operated Door</t>
  </si>
  <si>
    <t>Air Suspension</t>
  </si>
  <si>
    <t>Air Brakes</t>
  </si>
  <si>
    <t>Fuel Fill Option- Right Side</t>
  </si>
  <si>
    <t>Rear Emergency Exit Window</t>
  </si>
  <si>
    <t>Roof Mounted Condenser</t>
  </si>
  <si>
    <t>Type 1A- 30' Low-Floor Cab and Chassis Assembly with Diesel Engine</t>
  </si>
  <si>
    <t>American Truck &amp; Bus Unit Base Price Per Vehicle</t>
  </si>
  <si>
    <t>Rear Emergnecy Exit Window</t>
  </si>
  <si>
    <t>Type 2A- 30' High-Floor Cab and Chassis Assembly with Diesel Engine</t>
  </si>
  <si>
    <t xml:space="preserve">Unit Price </t>
  </si>
  <si>
    <t xml:space="preserve">Rohrer Enterprises Unit Price Per Vehicle </t>
  </si>
  <si>
    <t>Type 3A- 32' High-Floor Cab and Chassis Assembly with Gas Engine</t>
  </si>
  <si>
    <t>American Bus &amp; Truck Unit Base Price Per Vehicle</t>
  </si>
  <si>
    <t>Type 3A- 35' High-Floor Cab and Chassis Assembly with Gas Engine</t>
  </si>
  <si>
    <t xml:space="preserve">SUB TOTAL - B </t>
  </si>
  <si>
    <t>Type 4A- 30' Low-Floor Rear Engine Chassis Assembly with Diesel Engine</t>
  </si>
  <si>
    <t>Type 3B- 35' High-Floor Cab and Chassis Assembly with Gas Engine</t>
  </si>
  <si>
    <t>Rohrer Enterprises  Unit Base Price Per Vehicle</t>
  </si>
  <si>
    <t>Type 2B- 35' High-Floor Cab and Chassis Assembly with Diesel Engine</t>
  </si>
  <si>
    <t>Type 1B- 35' Low-Floor Cab and Chassis Assembly with Diesel Engine</t>
  </si>
  <si>
    <t>Type 4B- 35' Low-Floor Rear Engine Chassis Assembly with Diesel Engine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</si>
</sst>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_);\(0\)"/>
    <numFmt numFmtId="167" formatCode="_([$$-409]* #,##0_);_([$$-409]* \(#,##0\);_([$$-409]* &quot;-&quot;_);_(@_)"/>
    <numFmt numFmtId="168" formatCode="_(\$* #,##0.00_);_(\$* \(#,##0.00\);_(\$* \-??_);_(@_)"/>
    <numFmt numFmtId="169" formatCode="_(* #,##0.00_);_(* \(#,##0.00\);_(* \-??_);_(@_)"/>
    <numFmt numFmtId="170" formatCode="&quot;$&quot;#,##0.00;[Red]&quot;$&quot;#,##0.00"/>
    <numFmt numFmtId="171" formatCode="[$-409]mmmm\-yy;@"/>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sz val="10"/>
      <name val="Arial"/>
      <family val="2"/>
    </font>
    <font>
      <sz val="10"/>
      <name val="Microsoft Sans Serif"/>
      <family val="2"/>
    </font>
    <font>
      <b/>
      <sz val="11"/>
      <name val="Microsoft Sans Serif"/>
      <family val="2"/>
    </font>
    <font>
      <b/>
      <sz val="12"/>
      <name val="Microsoft Sans Serif"/>
      <family val="2"/>
    </font>
    <font>
      <b/>
      <sz val="10"/>
      <name val="Microsoft Sans Serif"/>
      <family val="2"/>
    </font>
    <font>
      <i/>
      <sz val="10"/>
      <name val="Microsoft Sans Serif"/>
      <family val="2"/>
    </font>
    <font>
      <sz val="11"/>
      <name val="MS Reference Sans Serif"/>
      <family val="2"/>
    </font>
    <font>
      <sz val="8"/>
      <name val="Arial"/>
      <family val="2"/>
    </font>
    <font>
      <b/>
      <sz val="11"/>
      <name val="MS Reference Sans Serif"/>
      <family val="2"/>
    </font>
    <font>
      <sz val="10"/>
      <name val="MS Reference Sans Serif"/>
      <family val="2"/>
    </font>
    <font>
      <sz val="8"/>
      <name val="MS Reference Sans Serif"/>
      <family val="2"/>
    </font>
    <font>
      <b/>
      <sz val="8"/>
      <name val="MS Reference Sans Serif"/>
      <family val="2"/>
    </font>
    <font>
      <b/>
      <sz val="12"/>
      <name val="MS Reference Sans Serif"/>
      <family val="2"/>
    </font>
    <font>
      <b/>
      <u/>
      <sz val="12"/>
      <name val="MS Reference Sans Serif"/>
      <family val="2"/>
    </font>
    <font>
      <b/>
      <sz val="10"/>
      <name val="MS Reference Sans Serif"/>
      <family val="2"/>
    </font>
    <font>
      <i/>
      <sz val="10"/>
      <name val="MS Reference Sans Serif"/>
      <family val="2"/>
    </font>
    <font>
      <b/>
      <i/>
      <sz val="10"/>
      <name val="MS Reference Sans Serif"/>
      <family val="2"/>
    </font>
    <font>
      <sz val="9"/>
      <name val="MS Reference Sans Serif"/>
      <family val="2"/>
    </font>
    <font>
      <b/>
      <sz val="14"/>
      <name val="MS Reference Sans Serif"/>
      <family val="2"/>
    </font>
    <font>
      <sz val="8"/>
      <color indexed="81"/>
      <name val="Tahoma"/>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sz val="11"/>
      <color indexed="10"/>
      <name val="Calibri"/>
      <family val="2"/>
    </font>
    <font>
      <sz val="11"/>
      <color indexed="81"/>
      <name val="Tahoma"/>
      <family val="2"/>
    </font>
    <font>
      <i/>
      <sz val="8"/>
      <name val="MS Reference Sans Serif"/>
      <family val="2"/>
    </font>
    <font>
      <b/>
      <u/>
      <sz val="10"/>
      <name val="MS Reference Sans Serif"/>
      <family val="2"/>
    </font>
    <font>
      <u/>
      <sz val="10"/>
      <name val="MS Reference Sans Serif"/>
      <family val="2"/>
    </font>
    <font>
      <sz val="7"/>
      <name val="MS Reference Sans Serif"/>
      <family val="2"/>
    </font>
    <font>
      <i/>
      <sz val="9"/>
      <name val="MS Reference Sans Serif"/>
      <family val="2"/>
    </font>
    <font>
      <i/>
      <sz val="11"/>
      <name val="MS Reference Sans Serif"/>
      <family val="2"/>
    </font>
    <font>
      <sz val="10"/>
      <name val="Arial"/>
      <family val="2"/>
    </font>
    <font>
      <sz val="11"/>
      <name val="Microsoft Sans Serif"/>
      <family val="2"/>
    </font>
    <font>
      <b/>
      <i/>
      <sz val="10"/>
      <name val="Microsoft Sans Serif"/>
      <family val="2"/>
    </font>
    <font>
      <b/>
      <u/>
      <sz val="11"/>
      <name val="Microsoft Sans Serif"/>
      <family val="2"/>
    </font>
    <font>
      <u/>
      <sz val="10"/>
      <name val="Microsoft Sans Serif"/>
      <family val="2"/>
    </font>
    <font>
      <sz val="12"/>
      <name val="Microsoft Sans Serif"/>
      <family val="2"/>
    </font>
    <font>
      <b/>
      <i/>
      <u/>
      <sz val="10"/>
      <name val="MS Reference Sans Serif"/>
      <family val="2"/>
    </font>
    <font>
      <sz val="10"/>
      <name val="Arial"/>
      <family val="2"/>
    </font>
    <font>
      <sz val="12"/>
      <name val="Arial"/>
      <family val="2"/>
    </font>
    <font>
      <sz val="8.5"/>
      <name val="MS Reference Sans Serif"/>
      <family val="2"/>
    </font>
    <font>
      <sz val="12"/>
      <name val="MS Reference Sans Serif"/>
      <family val="2"/>
    </font>
    <font>
      <sz val="8"/>
      <color rgb="FF000000"/>
      <name val="Tahoma"/>
      <family val="2"/>
    </font>
    <font>
      <b/>
      <sz val="26"/>
      <name val="MS Reference Sans Serif"/>
      <family val="2"/>
    </font>
    <font>
      <b/>
      <sz val="24"/>
      <name val="MS Reference Sans Serif"/>
      <family val="2"/>
    </font>
    <font>
      <sz val="12"/>
      <name val="Times New Roman"/>
      <family val="1"/>
    </font>
    <font>
      <b/>
      <sz val="9.5"/>
      <name val="Microsoft Sans Serif"/>
      <family val="2"/>
    </font>
    <font>
      <sz val="12"/>
      <color indexed="8"/>
      <name val="Times New Roman"/>
      <family val="1"/>
    </font>
    <font>
      <b/>
      <sz val="12"/>
      <color indexed="8"/>
      <name val="Times New Roman"/>
      <family val="1"/>
    </font>
    <font>
      <b/>
      <sz val="14"/>
      <color indexed="8"/>
      <name val="Times New Roman"/>
      <family val="1"/>
    </font>
    <font>
      <b/>
      <i/>
      <sz val="12"/>
      <color indexed="8"/>
      <name val="Times New Roman"/>
      <family val="1"/>
    </font>
    <font>
      <b/>
      <sz val="9"/>
      <name val="Microsoft Sans Serif"/>
      <family val="2"/>
    </font>
    <font>
      <sz val="9"/>
      <name val="Microsoft Sans Serif"/>
      <family val="2"/>
    </font>
    <font>
      <b/>
      <sz val="12"/>
      <color theme="1"/>
      <name val="Times New Roman"/>
      <family val="1"/>
    </font>
    <font>
      <b/>
      <sz val="14"/>
      <color theme="1"/>
      <name val="Times New Roman"/>
      <family val="1"/>
    </font>
    <font>
      <b/>
      <i/>
      <sz val="9.5"/>
      <name val="MS Reference Sans Serif"/>
      <family val="2"/>
    </font>
    <font>
      <b/>
      <sz val="8"/>
      <color rgb="FFFF0000"/>
      <name val="MS Reference Sans Serif"/>
      <family val="2"/>
    </font>
    <font>
      <sz val="9.5"/>
      <name val="MS Reference Sans Serif"/>
      <family val="2"/>
    </font>
    <font>
      <sz val="9.5"/>
      <name val="Arial"/>
      <family val="2"/>
    </font>
    <font>
      <b/>
      <i/>
      <sz val="10"/>
      <color rgb="FF000000"/>
      <name val="Times New Roman"/>
      <family val="1"/>
    </font>
  </fonts>
  <fills count="31">
    <fill>
      <patternFill patternType="none"/>
    </fill>
    <fill>
      <patternFill patternType="gray125"/>
    </fill>
    <fill>
      <patternFill patternType="solid">
        <fgColor indexed="8"/>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1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13"/>
        <bgColor indexed="64"/>
      </patternFill>
    </fill>
    <fill>
      <patternFill patternType="solid">
        <fgColor rgb="FFFFFF99"/>
        <bgColor indexed="64"/>
      </patternFill>
    </fill>
    <fill>
      <patternFill patternType="solid">
        <fgColor rgb="FFC0C0C0"/>
        <bgColor indexed="64"/>
      </patternFill>
    </fill>
    <fill>
      <patternFill patternType="solid">
        <fgColor theme="1"/>
        <bgColor indexed="64"/>
      </patternFill>
    </fill>
    <fill>
      <patternFill patternType="solid">
        <fgColor rgb="FFFFFF00"/>
        <bgColor indexed="64"/>
      </patternFill>
    </fill>
    <fill>
      <patternFill patternType="solid">
        <fgColor theme="2" tint="-9.9978637043366805E-2"/>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double">
        <color indexed="10"/>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8">
    <xf numFmtId="0" fontId="0" fillId="0" borderId="0" applyNumberFormat="0" applyBorder="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5" borderId="0" applyNumberFormat="0" applyBorder="0" applyAlignment="0" applyProtection="0"/>
    <xf numFmtId="0" fontId="32" fillId="3"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6" borderId="0" applyNumberFormat="0" applyBorder="0" applyAlignment="0" applyProtection="0"/>
    <xf numFmtId="0" fontId="32" fillId="9" borderId="0" applyNumberFormat="0" applyBorder="0" applyAlignment="0" applyProtection="0"/>
    <xf numFmtId="0" fontId="32" fillId="3" borderId="0" applyNumberFormat="0" applyBorder="0" applyAlignment="0" applyProtection="0"/>
    <xf numFmtId="0" fontId="33" fillId="10"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6"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34" fillId="15" borderId="0" applyNumberFormat="0" applyBorder="0" applyAlignment="0" applyProtection="0"/>
    <xf numFmtId="0" fontId="35" fillId="16" borderId="1" applyNumberFormat="0" applyAlignment="0" applyProtection="0"/>
    <xf numFmtId="0" fontId="36" fillId="17" borderId="2" applyNumberFormat="0" applyAlignment="0" applyProtection="0"/>
    <xf numFmtId="43" fontId="12" fillId="0" borderId="0" applyFont="0" applyFill="0" applyBorder="0" applyAlignment="0" applyProtection="0"/>
    <xf numFmtId="44" fontId="12" fillId="0" borderId="0" applyFont="0" applyFill="0" applyBorder="0" applyAlignment="0" applyProtection="0"/>
    <xf numFmtId="0" fontId="37" fillId="0" borderId="0" applyNumberFormat="0" applyFill="0" applyBorder="0" applyAlignment="0" applyProtection="0"/>
    <xf numFmtId="0" fontId="38" fillId="18" borderId="0" applyNumberFormat="0" applyBorder="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42" fillId="3" borderId="1" applyNumberFormat="0" applyAlignment="0" applyProtection="0"/>
    <xf numFmtId="0" fontId="43" fillId="0" borderId="6" applyNumberFormat="0" applyFill="0" applyAlignment="0" applyProtection="0"/>
    <xf numFmtId="0" fontId="44" fillId="8" borderId="0" applyNumberFormat="0" applyBorder="0" applyAlignment="0" applyProtection="0"/>
    <xf numFmtId="0" fontId="12" fillId="4" borderId="7" applyNumberFormat="0" applyFont="0" applyAlignment="0" applyProtection="0"/>
    <xf numFmtId="0" fontId="45" fillId="16" borderId="8" applyNumberFormat="0" applyAlignment="0" applyProtection="0"/>
    <xf numFmtId="9" fontId="12" fillId="0" borderId="0" applyFont="0" applyFill="0" applyBorder="0" applyAlignment="0" applyProtection="0"/>
    <xf numFmtId="0" fontId="46" fillId="0" borderId="0" applyNumberFormat="0" applyFill="0" applyBorder="0" applyAlignment="0" applyProtection="0"/>
    <xf numFmtId="0" fontId="45" fillId="0" borderId="9" applyNumberFormat="0" applyFill="0" applyAlignment="0" applyProtection="0"/>
    <xf numFmtId="0" fontId="47" fillId="0" borderId="0" applyNumberFormat="0" applyFill="0" applyBorder="0" applyAlignment="0" applyProtection="0"/>
    <xf numFmtId="0" fontId="12" fillId="0" borderId="0"/>
    <xf numFmtId="0" fontId="12" fillId="0" borderId="0"/>
    <xf numFmtId="168" fontId="12" fillId="0" borderId="0"/>
    <xf numFmtId="169" fontId="12" fillId="0" borderId="0"/>
    <xf numFmtId="9" fontId="12" fillId="0" borderId="0"/>
    <xf numFmtId="0" fontId="10" fillId="0" borderId="0"/>
    <xf numFmtId="44" fontId="10" fillId="0" borderId="0" applyFont="0" applyFill="0" applyBorder="0" applyAlignment="0" applyProtection="0"/>
    <xf numFmtId="0" fontId="12" fillId="0" borderId="0" applyNumberFormat="0" applyBorder="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990">
    <xf numFmtId="0" fontId="0" fillId="0" borderId="0" xfId="0"/>
    <xf numFmtId="0" fontId="21" fillId="19" borderId="10" xfId="0" applyFont="1" applyFill="1" applyBorder="1"/>
    <xf numFmtId="0" fontId="21" fillId="19" borderId="11" xfId="0" applyFont="1" applyFill="1" applyBorder="1"/>
    <xf numFmtId="0" fontId="21" fillId="0" borderId="0" xfId="0" applyFont="1" applyBorder="1" applyAlignment="1"/>
    <xf numFmtId="0" fontId="21" fillId="0" borderId="0" xfId="0" applyFont="1" applyBorder="1" applyAlignment="1">
      <alignment vertical="center"/>
    </xf>
    <xf numFmtId="0" fontId="21" fillId="0" borderId="0" xfId="0" applyFont="1" applyBorder="1" applyAlignment="1">
      <alignment horizontal="centerContinuous"/>
    </xf>
    <xf numFmtId="0" fontId="21" fillId="19" borderId="0" xfId="0" applyFont="1" applyFill="1"/>
    <xf numFmtId="0" fontId="26" fillId="0" borderId="0" xfId="0" applyFont="1" applyFill="1" applyBorder="1" applyAlignment="1">
      <alignment horizontal="left"/>
    </xf>
    <xf numFmtId="0" fontId="26" fillId="0" borderId="0" xfId="0" applyFont="1" applyFill="1" applyBorder="1" applyAlignment="1">
      <alignment horizontal="right"/>
    </xf>
    <xf numFmtId="0" fontId="21" fillId="0" borderId="0" xfId="0" applyFont="1" applyFill="1" applyBorder="1" applyAlignment="1"/>
    <xf numFmtId="0" fontId="21" fillId="0" borderId="0" xfId="0" applyFont="1" applyAlignment="1">
      <alignment horizontal="left"/>
    </xf>
    <xf numFmtId="0" fontId="21" fillId="0" borderId="0" xfId="0" applyFont="1" applyFill="1" applyBorder="1" applyAlignment="1">
      <alignment horizontal="centerContinuous"/>
    </xf>
    <xf numFmtId="0" fontId="26" fillId="0" borderId="0" xfId="0" applyFont="1" applyAlignment="1">
      <alignment horizontal="center"/>
    </xf>
    <xf numFmtId="0" fontId="26" fillId="0" borderId="0" xfId="0" applyFont="1" applyFill="1" applyBorder="1" applyAlignment="1"/>
    <xf numFmtId="0" fontId="20" fillId="0" borderId="0" xfId="0" applyFont="1" applyFill="1" applyBorder="1" applyAlignment="1"/>
    <xf numFmtId="43" fontId="26" fillId="0" borderId="0" xfId="28" applyFont="1" applyFill="1" applyBorder="1" applyAlignment="1"/>
    <xf numFmtId="0" fontId="24" fillId="0" borderId="0" xfId="0" applyFont="1" applyAlignment="1">
      <alignment horizontal="center"/>
    </xf>
    <xf numFmtId="0" fontId="21" fillId="0" borderId="0" xfId="0" applyFont="1" applyFill="1" applyBorder="1"/>
    <xf numFmtId="0" fontId="12" fillId="0" borderId="0" xfId="0" applyFont="1"/>
    <xf numFmtId="0" fontId="26" fillId="0" borderId="0" xfId="0" applyFont="1"/>
    <xf numFmtId="0" fontId="28" fillId="0" borderId="0" xfId="0" applyFont="1" applyAlignment="1">
      <alignment horizontal="left" indent="4"/>
    </xf>
    <xf numFmtId="0" fontId="21" fillId="0" borderId="0" xfId="0" applyFont="1" applyAlignment="1">
      <alignment horizontal="left" indent="4"/>
    </xf>
    <xf numFmtId="0" fontId="51" fillId="0" borderId="0" xfId="0" applyFont="1" applyAlignment="1">
      <alignment horizontal="left" indent="4"/>
    </xf>
    <xf numFmtId="0" fontId="26" fillId="0" borderId="0" xfId="0" applyFont="1" applyAlignment="1">
      <alignment horizontal="left" indent="4"/>
    </xf>
    <xf numFmtId="0" fontId="28" fillId="0" borderId="0" xfId="0" applyFont="1" applyFill="1" applyBorder="1" applyAlignment="1">
      <alignment horizontal="left" indent="4"/>
    </xf>
    <xf numFmtId="0" fontId="21" fillId="0" borderId="0" xfId="0" applyFont="1" applyBorder="1" applyAlignment="1">
      <alignment horizontal="centerContinuous" vertical="center"/>
    </xf>
    <xf numFmtId="0" fontId="21" fillId="0" borderId="0" xfId="0" applyFont="1" applyAlignment="1">
      <alignment horizontal="centerContinuous"/>
    </xf>
    <xf numFmtId="0" fontId="61" fillId="0" borderId="0" xfId="0" applyFont="1"/>
    <xf numFmtId="44" fontId="21" fillId="0" borderId="0" xfId="29" applyFont="1" applyFill="1"/>
    <xf numFmtId="0" fontId="50" fillId="0" borderId="0" xfId="0" applyFont="1"/>
    <xf numFmtId="0" fontId="50" fillId="0" borderId="0" xfId="0" applyFont="1" applyAlignment="1">
      <alignment vertical="top"/>
    </xf>
    <xf numFmtId="0" fontId="21" fillId="19" borderId="12" xfId="0" applyFont="1" applyFill="1" applyBorder="1"/>
    <xf numFmtId="0" fontId="21" fillId="19" borderId="0" xfId="0" applyFont="1" applyFill="1" applyBorder="1"/>
    <xf numFmtId="0" fontId="22" fillId="0" borderId="47" xfId="0" applyFont="1" applyBorder="1" applyAlignment="1" applyProtection="1">
      <alignment wrapText="1"/>
    </xf>
    <xf numFmtId="0" fontId="22" fillId="0" borderId="13" xfId="0" applyFont="1" applyBorder="1" applyProtection="1"/>
    <xf numFmtId="0" fontId="22" fillId="0" borderId="19" xfId="0" applyFont="1" applyBorder="1" applyProtection="1"/>
    <xf numFmtId="0" fontId="22" fillId="0" borderId="20" xfId="0" applyFont="1" applyBorder="1" applyProtection="1"/>
    <xf numFmtId="0" fontId="22" fillId="0" borderId="20" xfId="0" applyFont="1" applyBorder="1" applyAlignment="1" applyProtection="1">
      <alignment horizontal="right"/>
    </xf>
    <xf numFmtId="0" fontId="29" fillId="21" borderId="0" xfId="0" applyFont="1" applyFill="1" applyBorder="1" applyProtection="1"/>
    <xf numFmtId="0" fontId="29" fillId="21" borderId="33" xfId="0" applyFont="1" applyFill="1" applyBorder="1" applyProtection="1"/>
    <xf numFmtId="0" fontId="29" fillId="21" borderId="10" xfId="0" applyFont="1" applyFill="1" applyBorder="1" applyProtection="1"/>
    <xf numFmtId="0" fontId="22" fillId="0" borderId="13" xfId="0" applyFont="1" applyBorder="1" applyAlignment="1" applyProtection="1">
      <alignment horizontal="right"/>
    </xf>
    <xf numFmtId="42" fontId="22" fillId="20" borderId="20" xfId="0" applyNumberFormat="1" applyFont="1" applyFill="1" applyBorder="1" applyAlignment="1" applyProtection="1">
      <alignment horizontal="right" vertical="justify"/>
    </xf>
    <xf numFmtId="42" fontId="22" fillId="20" borderId="60" xfId="0" applyNumberFormat="1" applyFont="1" applyFill="1" applyBorder="1" applyAlignment="1" applyProtection="1">
      <alignment horizontal="right" vertical="justify"/>
    </xf>
    <xf numFmtId="42" fontId="22" fillId="20" borderId="23" xfId="0" applyNumberFormat="1" applyFont="1" applyFill="1" applyBorder="1" applyAlignment="1" applyProtection="1">
      <alignment horizontal="right" vertical="justify"/>
    </xf>
    <xf numFmtId="42" fontId="22" fillId="20" borderId="13" xfId="0" applyNumberFormat="1" applyFont="1" applyFill="1" applyBorder="1" applyAlignment="1" applyProtection="1">
      <alignment horizontal="right" vertical="justify"/>
    </xf>
    <xf numFmtId="42" fontId="22" fillId="20" borderId="24" xfId="0" applyNumberFormat="1" applyFont="1" applyFill="1" applyBorder="1" applyAlignment="1" applyProtection="1">
      <alignment horizontal="right" vertical="justify"/>
    </xf>
    <xf numFmtId="42" fontId="22" fillId="20" borderId="61" xfId="0" applyNumberFormat="1" applyFont="1" applyFill="1" applyBorder="1" applyAlignment="1" applyProtection="1">
      <alignment horizontal="right" vertical="justify"/>
    </xf>
    <xf numFmtId="42" fontId="22" fillId="0" borderId="20" xfId="0" applyNumberFormat="1" applyFont="1" applyBorder="1" applyAlignment="1" applyProtection="1">
      <alignment horizontal="right" vertical="justify"/>
    </xf>
    <xf numFmtId="0" fontId="22" fillId="21" borderId="0" xfId="0" applyFont="1" applyFill="1" applyBorder="1" applyProtection="1"/>
    <xf numFmtId="0" fontId="22" fillId="21" borderId="33" xfId="0" applyFont="1" applyFill="1" applyBorder="1" applyProtection="1"/>
    <xf numFmtId="42" fontId="22" fillId="20" borderId="62" xfId="0" applyNumberFormat="1" applyFont="1" applyFill="1" applyBorder="1" applyAlignment="1" applyProtection="1">
      <alignment horizontal="right" vertical="justify"/>
    </xf>
    <xf numFmtId="0" fontId="22" fillId="21" borderId="10" xfId="0" applyFont="1" applyFill="1" applyBorder="1" applyProtection="1"/>
    <xf numFmtId="0" fontId="29" fillId="21" borderId="63" xfId="0" applyFont="1" applyFill="1" applyBorder="1" applyProtection="1"/>
    <xf numFmtId="0" fontId="29" fillId="21" borderId="31" xfId="0" applyFont="1" applyFill="1" applyBorder="1" applyProtection="1"/>
    <xf numFmtId="0" fontId="22" fillId="19" borderId="20" xfId="0" applyFont="1" applyFill="1" applyBorder="1" applyAlignment="1" applyProtection="1">
      <alignment horizontal="center" vertical="center" wrapText="1"/>
      <protection locked="0"/>
    </xf>
    <xf numFmtId="0" fontId="22" fillId="19" borderId="29" xfId="0" applyFont="1" applyFill="1" applyBorder="1" applyAlignment="1" applyProtection="1">
      <alignment horizontal="center" vertical="center" wrapText="1"/>
      <protection locked="0"/>
    </xf>
    <xf numFmtId="42" fontId="18" fillId="19" borderId="10" xfId="29" applyNumberFormat="1" applyFont="1" applyFill="1" applyBorder="1" applyAlignment="1" applyProtection="1">
      <protection locked="0"/>
    </xf>
    <xf numFmtId="42" fontId="18" fillId="0" borderId="0" xfId="29" applyNumberFormat="1" applyFont="1" applyFill="1" applyBorder="1" applyAlignment="1" applyProtection="1">
      <protection locked="0"/>
    </xf>
    <xf numFmtId="0" fontId="22" fillId="0" borderId="29" xfId="0" applyFont="1" applyBorder="1" applyProtection="1"/>
    <xf numFmtId="167" fontId="22" fillId="20" borderId="19" xfId="0" applyNumberFormat="1" applyFont="1" applyFill="1" applyBorder="1" applyAlignment="1" applyProtection="1">
      <alignment horizontal="right" vertical="justify"/>
    </xf>
    <xf numFmtId="167" fontId="22" fillId="20" borderId="20" xfId="0" applyNumberFormat="1" applyFont="1" applyFill="1" applyBorder="1" applyAlignment="1" applyProtection="1">
      <alignment horizontal="right" vertical="justify"/>
    </xf>
    <xf numFmtId="42" fontId="18" fillId="19" borderId="0" xfId="29" applyNumberFormat="1" applyFont="1" applyFill="1" applyBorder="1" applyAlignment="1" applyProtection="1">
      <protection locked="0"/>
    </xf>
    <xf numFmtId="42" fontId="18" fillId="19" borderId="11" xfId="29" applyNumberFormat="1" applyFont="1" applyFill="1" applyBorder="1" applyAlignment="1" applyProtection="1">
      <protection locked="0"/>
    </xf>
    <xf numFmtId="0" fontId="22" fillId="23" borderId="10" xfId="0" applyFont="1" applyFill="1" applyBorder="1" applyProtection="1"/>
    <xf numFmtId="42" fontId="22" fillId="24" borderId="20" xfId="0" applyNumberFormat="1" applyFont="1" applyFill="1" applyBorder="1" applyAlignment="1" applyProtection="1">
      <alignment horizontal="right" vertical="justify"/>
    </xf>
    <xf numFmtId="41" fontId="18" fillId="19" borderId="0" xfId="29" applyNumberFormat="1" applyFont="1" applyFill="1" applyBorder="1" applyAlignment="1" applyProtection="1">
      <protection locked="0"/>
    </xf>
    <xf numFmtId="41" fontId="18" fillId="19" borderId="11" xfId="29" applyNumberFormat="1" applyFont="1" applyFill="1" applyBorder="1" applyAlignment="1" applyProtection="1">
      <protection locked="0"/>
    </xf>
    <xf numFmtId="42" fontId="22" fillId="0" borderId="0" xfId="29" applyNumberFormat="1" applyFont="1" applyFill="1" applyBorder="1" applyAlignment="1" applyProtection="1">
      <protection locked="0"/>
    </xf>
    <xf numFmtId="165" fontId="22" fillId="19" borderId="10" xfId="29" applyNumberFormat="1" applyFont="1" applyFill="1" applyBorder="1" applyAlignment="1" applyProtection="1">
      <protection locked="0"/>
    </xf>
    <xf numFmtId="165" fontId="22" fillId="0" borderId="0" xfId="29" applyNumberFormat="1" applyFont="1" applyFill="1" applyBorder="1" applyAlignment="1" applyProtection="1">
      <protection locked="0"/>
    </xf>
    <xf numFmtId="165" fontId="22" fillId="19" borderId="42" xfId="29" applyNumberFormat="1" applyFont="1" applyFill="1" applyBorder="1" applyAlignment="1" applyProtection="1">
      <protection locked="0"/>
    </xf>
    <xf numFmtId="42" fontId="21" fillId="19" borderId="10" xfId="29" applyNumberFormat="1" applyFont="1" applyFill="1" applyBorder="1" applyAlignment="1" applyProtection="1">
      <protection locked="0"/>
    </xf>
    <xf numFmtId="42" fontId="21" fillId="19" borderId="34" xfId="29" applyNumberFormat="1" applyFont="1" applyFill="1" applyBorder="1" applyAlignment="1" applyProtection="1">
      <protection locked="0"/>
    </xf>
    <xf numFmtId="42" fontId="21" fillId="19" borderId="0" xfId="29" applyNumberFormat="1" applyFont="1" applyFill="1" applyBorder="1" applyAlignment="1" applyProtection="1">
      <protection locked="0"/>
    </xf>
    <xf numFmtId="0" fontId="21" fillId="19" borderId="10" xfId="0" applyFont="1" applyFill="1" applyBorder="1" applyAlignment="1" applyProtection="1">
      <protection locked="0"/>
    </xf>
    <xf numFmtId="42" fontId="21" fillId="0" borderId="0" xfId="29" applyNumberFormat="1" applyFont="1" applyFill="1" applyBorder="1" applyAlignment="1" applyProtection="1">
      <protection locked="0"/>
    </xf>
    <xf numFmtId="42" fontId="21" fillId="19" borderId="30" xfId="29" applyNumberFormat="1" applyFont="1" applyFill="1" applyBorder="1" applyAlignment="1" applyProtection="1">
      <alignment horizontal="center" vertical="center" wrapText="1"/>
      <protection locked="0"/>
    </xf>
    <xf numFmtId="42" fontId="21" fillId="19" borderId="23" xfId="29" applyNumberFormat="1" applyFont="1" applyFill="1" applyBorder="1" applyAlignment="1" applyProtection="1">
      <alignment horizontal="center" vertical="center" wrapText="1"/>
      <protection locked="0"/>
    </xf>
    <xf numFmtId="42" fontId="21" fillId="19" borderId="37" xfId="29" applyNumberFormat="1" applyFont="1" applyFill="1" applyBorder="1" applyAlignment="1" applyProtection="1">
      <alignment horizontal="center" vertical="center" wrapText="1"/>
      <protection locked="0"/>
    </xf>
    <xf numFmtId="42" fontId="21" fillId="19" borderId="24" xfId="29" applyNumberFormat="1" applyFont="1" applyFill="1" applyBorder="1" applyAlignment="1" applyProtection="1">
      <alignment horizontal="center" vertical="center" wrapText="1"/>
      <protection locked="0"/>
    </xf>
    <xf numFmtId="0" fontId="22" fillId="19" borderId="27" xfId="0" applyFont="1" applyFill="1" applyBorder="1" applyAlignment="1" applyProtection="1">
      <alignment horizontal="center" vertical="center"/>
      <protection locked="0"/>
    </xf>
    <xf numFmtId="0" fontId="22" fillId="19" borderId="28" xfId="0" applyFont="1" applyFill="1" applyBorder="1" applyAlignment="1" applyProtection="1">
      <alignment horizontal="center" vertical="center"/>
      <protection locked="0"/>
    </xf>
    <xf numFmtId="0" fontId="22" fillId="19" borderId="21" xfId="0" applyFont="1" applyFill="1" applyBorder="1" applyAlignment="1" applyProtection="1">
      <alignment horizontal="center" vertical="center"/>
      <protection locked="0"/>
    </xf>
    <xf numFmtId="42" fontId="22" fillId="19" borderId="29" xfId="29" applyNumberFormat="1" applyFont="1" applyFill="1" applyBorder="1" applyAlignment="1" applyProtection="1">
      <alignment vertical="center"/>
      <protection locked="0"/>
    </xf>
    <xf numFmtId="42" fontId="22" fillId="19" borderId="30" xfId="29" applyNumberFormat="1" applyFont="1" applyFill="1" applyBorder="1" applyAlignment="1" applyProtection="1">
      <alignment vertical="center"/>
      <protection locked="0"/>
    </xf>
    <xf numFmtId="42" fontId="22" fillId="19" borderId="20" xfId="29" applyNumberFormat="1" applyFont="1" applyFill="1" applyBorder="1" applyAlignment="1" applyProtection="1">
      <alignment vertical="center"/>
      <protection locked="0"/>
    </xf>
    <xf numFmtId="0" fontId="22" fillId="19" borderId="29" xfId="0" applyFont="1" applyFill="1" applyBorder="1" applyAlignment="1" applyProtection="1">
      <alignment vertical="center" wrapText="1"/>
      <protection locked="0"/>
    </xf>
    <xf numFmtId="41" fontId="22" fillId="19" borderId="29" xfId="29" applyNumberFormat="1" applyFont="1" applyFill="1" applyBorder="1" applyAlignment="1" applyProtection="1">
      <alignment vertical="center"/>
      <protection locked="0"/>
    </xf>
    <xf numFmtId="42" fontId="22" fillId="19" borderId="29" xfId="29" applyNumberFormat="1" applyFont="1" applyFill="1" applyBorder="1" applyAlignment="1" applyProtection="1">
      <alignment horizontal="left" vertical="center"/>
      <protection locked="0"/>
    </xf>
    <xf numFmtId="0" fontId="22" fillId="19" borderId="41" xfId="0" applyFont="1" applyFill="1" applyBorder="1" applyAlignment="1" applyProtection="1">
      <alignment vertical="center"/>
      <protection locked="0"/>
    </xf>
    <xf numFmtId="0" fontId="22" fillId="19" borderId="20" xfId="0" applyFont="1" applyFill="1" applyBorder="1" applyAlignment="1" applyProtection="1">
      <alignment vertical="center" wrapText="1"/>
      <protection locked="0"/>
    </xf>
    <xf numFmtId="41" fontId="22" fillId="19" borderId="20" xfId="29" applyNumberFormat="1" applyFont="1" applyFill="1" applyBorder="1" applyAlignment="1" applyProtection="1">
      <alignment vertical="center"/>
      <protection locked="0"/>
    </xf>
    <xf numFmtId="0" fontId="22" fillId="19" borderId="23" xfId="0" applyFont="1" applyFill="1" applyBorder="1" applyAlignment="1" applyProtection="1">
      <alignment vertical="center"/>
      <protection locked="0"/>
    </xf>
    <xf numFmtId="42" fontId="21" fillId="19" borderId="28" xfId="29" applyNumberFormat="1" applyFont="1" applyFill="1" applyBorder="1" applyAlignment="1" applyProtection="1">
      <alignment vertical="center" wrapText="1"/>
      <protection locked="0"/>
    </xf>
    <xf numFmtId="0" fontId="21" fillId="19" borderId="48" xfId="0" applyFont="1" applyFill="1" applyBorder="1" applyAlignment="1" applyProtection="1">
      <alignment horizontal="center" vertical="center"/>
      <protection locked="0"/>
    </xf>
    <xf numFmtId="0" fontId="21" fillId="19" borderId="21" xfId="0" applyFont="1" applyFill="1" applyBorder="1" applyAlignment="1" applyProtection="1">
      <alignment horizontal="center" vertical="center"/>
      <protection locked="0"/>
    </xf>
    <xf numFmtId="0" fontId="21" fillId="19" borderId="22" xfId="0" applyFont="1" applyFill="1" applyBorder="1" applyAlignment="1" applyProtection="1">
      <alignment horizontal="center" vertical="center"/>
      <protection locked="0"/>
    </xf>
    <xf numFmtId="0" fontId="21" fillId="0" borderId="0" xfId="0" applyFont="1"/>
    <xf numFmtId="42" fontId="18" fillId="19" borderId="79" xfId="29" applyNumberFormat="1" applyFont="1" applyFill="1" applyBorder="1" applyAlignment="1" applyProtection="1">
      <protection locked="0"/>
    </xf>
    <xf numFmtId="0" fontId="67" fillId="0" borderId="0" xfId="0" applyFont="1" applyAlignment="1">
      <alignment horizontal="center" vertical="center"/>
    </xf>
    <xf numFmtId="0" fontId="68" fillId="0" borderId="0" xfId="0" applyFont="1" applyAlignment="1">
      <alignment horizontal="center" vertical="center"/>
    </xf>
    <xf numFmtId="0" fontId="68" fillId="0" borderId="0" xfId="0" applyFont="1" applyAlignment="1">
      <alignment vertical="center"/>
    </xf>
    <xf numFmtId="0" fontId="22" fillId="0" borderId="84" xfId="0" applyFont="1" applyBorder="1" applyProtection="1"/>
    <xf numFmtId="42" fontId="22" fillId="24" borderId="84" xfId="0" applyNumberFormat="1" applyFont="1" applyFill="1" applyBorder="1" applyAlignment="1" applyProtection="1">
      <alignment horizontal="right" vertical="justify"/>
    </xf>
    <xf numFmtId="42" fontId="22" fillId="0" borderId="84" xfId="0" applyNumberFormat="1" applyFont="1" applyBorder="1" applyAlignment="1" applyProtection="1">
      <alignment horizontal="right" vertical="justify"/>
    </xf>
    <xf numFmtId="42" fontId="22" fillId="20" borderId="85" xfId="0" applyNumberFormat="1" applyFont="1" applyFill="1" applyBorder="1" applyAlignment="1" applyProtection="1">
      <alignment horizontal="right" vertical="justify"/>
    </xf>
    <xf numFmtId="42" fontId="22" fillId="20" borderId="84" xfId="0" applyNumberFormat="1" applyFont="1" applyFill="1" applyBorder="1" applyAlignment="1" applyProtection="1">
      <alignment horizontal="right" vertical="justify"/>
    </xf>
    <xf numFmtId="0" fontId="21" fillId="0" borderId="0" xfId="0" applyFont="1" applyAlignment="1"/>
    <xf numFmtId="0" fontId="12" fillId="0" borderId="0" xfId="0" applyFont="1" applyAlignment="1"/>
    <xf numFmtId="0" fontId="0" fillId="0" borderId="0" xfId="0" applyProtection="1"/>
    <xf numFmtId="0" fontId="21" fillId="0" borderId="0" xfId="0" applyFont="1" applyBorder="1" applyAlignment="1" applyProtection="1">
      <alignment horizontal="centerContinuous"/>
    </xf>
    <xf numFmtId="0" fontId="21" fillId="0" borderId="0" xfId="0" applyFont="1" applyAlignment="1" applyProtection="1"/>
    <xf numFmtId="0" fontId="26" fillId="0" borderId="0" xfId="0" applyFont="1" applyFill="1" applyBorder="1" applyAlignment="1" applyProtection="1">
      <alignment horizontal="left"/>
    </xf>
    <xf numFmtId="0" fontId="18" fillId="0" borderId="0" xfId="0" applyFont="1" applyBorder="1" applyAlignment="1" applyProtection="1"/>
    <xf numFmtId="0" fontId="20" fillId="20" borderId="0" xfId="0" applyFont="1" applyFill="1" applyBorder="1" applyAlignment="1" applyProtection="1"/>
    <xf numFmtId="0" fontId="24" fillId="0" borderId="0" xfId="0" applyFont="1" applyFill="1" applyBorder="1" applyAlignment="1" applyProtection="1">
      <alignment horizontal="center"/>
    </xf>
    <xf numFmtId="0" fontId="53" fillId="0" borderId="0" xfId="0" applyFont="1" applyFill="1" applyBorder="1" applyAlignment="1" applyProtection="1">
      <alignment horizontal="left"/>
    </xf>
    <xf numFmtId="42" fontId="0" fillId="0" borderId="0" xfId="0" applyNumberFormat="1" applyProtection="1"/>
    <xf numFmtId="0" fontId="20" fillId="0" borderId="0" xfId="0" applyFont="1" applyFill="1" applyBorder="1" applyAlignment="1" applyProtection="1">
      <alignment horizontal="centerContinuous"/>
    </xf>
    <xf numFmtId="0" fontId="18" fillId="0" borderId="0" xfId="0" applyFont="1" applyFill="1" applyBorder="1" applyAlignment="1" applyProtection="1">
      <alignment horizontal="centerContinuous"/>
    </xf>
    <xf numFmtId="0" fontId="18" fillId="0" borderId="0" xfId="0" applyFont="1" applyAlignment="1" applyProtection="1"/>
    <xf numFmtId="0" fontId="18" fillId="0" borderId="0" xfId="0" applyFont="1" applyFill="1" applyBorder="1" applyAlignment="1" applyProtection="1"/>
    <xf numFmtId="0" fontId="20" fillId="0" borderId="0" xfId="0" applyFont="1" applyFill="1" applyBorder="1" applyAlignment="1" applyProtection="1"/>
    <xf numFmtId="0" fontId="20" fillId="0" borderId="0" xfId="0" applyFont="1" applyFill="1" applyBorder="1" applyAlignment="1" applyProtection="1">
      <alignment horizontal="right"/>
    </xf>
    <xf numFmtId="43" fontId="20" fillId="0" borderId="0" xfId="28" applyFont="1" applyFill="1" applyBorder="1" applyAlignment="1" applyProtection="1"/>
    <xf numFmtId="0" fontId="20" fillId="0" borderId="0" xfId="0" applyFont="1" applyFill="1" applyBorder="1" applyAlignment="1" applyProtection="1">
      <alignment horizontal="center"/>
    </xf>
    <xf numFmtId="0" fontId="21" fillId="0" borderId="0" xfId="0" applyFont="1" applyFill="1" applyBorder="1" applyAlignment="1" applyProtection="1">
      <alignment vertical="center"/>
    </xf>
    <xf numFmtId="0" fontId="26" fillId="0" borderId="34" xfId="0" applyFont="1" applyFill="1" applyBorder="1" applyAlignment="1" applyProtection="1">
      <alignment horizontal="center" vertical="center" wrapText="1"/>
    </xf>
    <xf numFmtId="43" fontId="26" fillId="0" borderId="0" xfId="28"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1" fillId="0" borderId="0" xfId="0" applyFont="1" applyAlignment="1" applyProtection="1">
      <alignment vertical="center"/>
    </xf>
    <xf numFmtId="43" fontId="18" fillId="0" borderId="0" xfId="28" applyFont="1" applyFill="1" applyBorder="1" applyAlignment="1" applyProtection="1"/>
    <xf numFmtId="0" fontId="54" fillId="0" borderId="0" xfId="0" applyFont="1" applyFill="1" applyBorder="1" applyAlignment="1" applyProtection="1">
      <alignment horizontal="center" wrapText="1"/>
    </xf>
    <xf numFmtId="0" fontId="18" fillId="0" borderId="17" xfId="0" applyFont="1" applyFill="1" applyBorder="1" applyAlignment="1" applyProtection="1"/>
    <xf numFmtId="0" fontId="18" fillId="0" borderId="61" xfId="0" applyFont="1" applyFill="1" applyBorder="1" applyAlignment="1" applyProtection="1"/>
    <xf numFmtId="42" fontId="18" fillId="20" borderId="10" xfId="29" applyNumberFormat="1" applyFont="1" applyFill="1" applyBorder="1" applyAlignment="1" applyProtection="1"/>
    <xf numFmtId="42" fontId="22" fillId="0" borderId="0" xfId="29" applyNumberFormat="1" applyFont="1" applyFill="1" applyBorder="1" applyAlignment="1" applyProtection="1"/>
    <xf numFmtId="42" fontId="18" fillId="20" borderId="34" xfId="29" applyNumberFormat="1" applyFont="1" applyFill="1" applyBorder="1" applyAlignment="1" applyProtection="1"/>
    <xf numFmtId="42" fontId="22" fillId="0" borderId="17" xfId="29" applyNumberFormat="1" applyFont="1" applyFill="1" applyBorder="1" applyAlignment="1" applyProtection="1"/>
    <xf numFmtId="42" fontId="22" fillId="0" borderId="62" xfId="29" applyNumberFormat="1" applyFont="1" applyFill="1" applyBorder="1" applyAlignment="1" applyProtection="1"/>
    <xf numFmtId="0" fontId="26" fillId="0" borderId="34" xfId="0" applyFont="1" applyFill="1" applyBorder="1" applyAlignment="1" applyProtection="1"/>
    <xf numFmtId="42" fontId="22" fillId="0" borderId="61" xfId="29" applyNumberFormat="1" applyFont="1" applyFill="1" applyBorder="1" applyAlignment="1" applyProtection="1"/>
    <xf numFmtId="42" fontId="65" fillId="20" borderId="10" xfId="29" applyNumberFormat="1" applyFont="1" applyFill="1" applyBorder="1" applyAlignment="1" applyProtection="1"/>
    <xf numFmtId="42" fontId="65" fillId="20" borderId="34" xfId="29" applyNumberFormat="1" applyFont="1" applyFill="1" applyBorder="1" applyAlignment="1" applyProtection="1"/>
    <xf numFmtId="42" fontId="22" fillId="20" borderId="0" xfId="29" applyNumberFormat="1" applyFont="1" applyFill="1" applyBorder="1" applyAlignment="1" applyProtection="1"/>
    <xf numFmtId="0" fontId="20" fillId="0" borderId="0" xfId="0" applyFont="1" applyFill="1" applyBorder="1" applyAlignment="1" applyProtection="1">
      <alignment wrapText="1"/>
    </xf>
    <xf numFmtId="42" fontId="22" fillId="20" borderId="42" xfId="29" applyNumberFormat="1" applyFont="1" applyFill="1" applyBorder="1" applyAlignment="1" applyProtection="1"/>
    <xf numFmtId="42" fontId="22" fillId="0" borderId="10" xfId="29" applyNumberFormat="1" applyFont="1" applyFill="1" applyBorder="1" applyAlignment="1" applyProtection="1"/>
    <xf numFmtId="42" fontId="22" fillId="20" borderId="33" xfId="29" applyNumberFormat="1" applyFont="1" applyFill="1" applyBorder="1" applyAlignment="1" applyProtection="1"/>
    <xf numFmtId="0" fontId="18" fillId="0" borderId="83" xfId="0" applyFont="1" applyFill="1" applyBorder="1" applyAlignment="1" applyProtection="1"/>
    <xf numFmtId="0" fontId="21" fillId="0" borderId="0" xfId="0" applyFont="1" applyFill="1" applyBorder="1" applyAlignment="1" applyProtection="1"/>
    <xf numFmtId="43" fontId="18" fillId="0" borderId="0" xfId="28" applyFont="1" applyAlignment="1" applyProtection="1"/>
    <xf numFmtId="0" fontId="18" fillId="0" borderId="0" xfId="0" applyFont="1" applyAlignment="1" applyProtection="1">
      <alignment wrapText="1"/>
    </xf>
    <xf numFmtId="0" fontId="18" fillId="0" borderId="62" xfId="0" applyFont="1" applyFill="1" applyBorder="1" applyAlignment="1" applyProtection="1"/>
    <xf numFmtId="0" fontId="20" fillId="0" borderId="17" xfId="0" applyFont="1" applyFill="1" applyBorder="1" applyAlignment="1" applyProtection="1"/>
    <xf numFmtId="0" fontId="20" fillId="0" borderId="62" xfId="0" applyFont="1" applyFill="1" applyBorder="1" applyAlignment="1" applyProtection="1"/>
    <xf numFmtId="42" fontId="18" fillId="0" borderId="0" xfId="29" applyNumberFormat="1" applyFont="1" applyFill="1" applyBorder="1" applyAlignment="1" applyProtection="1"/>
    <xf numFmtId="42" fontId="18" fillId="20" borderId="0" xfId="29" applyNumberFormat="1" applyFont="1" applyFill="1" applyBorder="1" applyAlignment="1" applyProtection="1"/>
    <xf numFmtId="42" fontId="18" fillId="0" borderId="17" xfId="29" applyNumberFormat="1" applyFont="1" applyFill="1" applyBorder="1" applyAlignment="1" applyProtection="1"/>
    <xf numFmtId="42" fontId="18" fillId="0" borderId="62" xfId="29" applyNumberFormat="1" applyFont="1" applyFill="1" applyBorder="1" applyAlignment="1" applyProtection="1"/>
    <xf numFmtId="42" fontId="18" fillId="20" borderId="59" xfId="29" applyNumberFormat="1" applyFont="1" applyFill="1" applyBorder="1" applyAlignment="1" applyProtection="1"/>
    <xf numFmtId="42" fontId="18" fillId="20" borderId="82" xfId="29" applyNumberFormat="1" applyFont="1" applyFill="1" applyBorder="1" applyAlignment="1" applyProtection="1"/>
    <xf numFmtId="0" fontId="54" fillId="0" borderId="0" xfId="0" applyFont="1" applyFill="1" applyBorder="1" applyAlignment="1" applyProtection="1"/>
    <xf numFmtId="42" fontId="18" fillId="0" borderId="10" xfId="29" applyNumberFormat="1" applyFont="1" applyFill="1" applyBorder="1" applyAlignment="1" applyProtection="1"/>
    <xf numFmtId="42" fontId="22" fillId="19" borderId="42" xfId="29" applyNumberFormat="1" applyFont="1" applyFill="1" applyBorder="1" applyAlignment="1" applyProtection="1">
      <protection locked="0"/>
    </xf>
    <xf numFmtId="42" fontId="22" fillId="19" borderId="33" xfId="29" applyNumberFormat="1" applyFont="1" applyFill="1" applyBorder="1" applyAlignment="1" applyProtection="1">
      <protection locked="0"/>
    </xf>
    <xf numFmtId="42" fontId="18" fillId="19" borderId="42" xfId="29" applyNumberFormat="1" applyFont="1" applyFill="1" applyBorder="1" applyAlignment="1" applyProtection="1">
      <protection locked="0"/>
    </xf>
    <xf numFmtId="42" fontId="18" fillId="19" borderId="33" xfId="29" applyNumberFormat="1" applyFont="1" applyFill="1" applyBorder="1" applyAlignment="1" applyProtection="1">
      <protection locked="0"/>
    </xf>
    <xf numFmtId="42" fontId="18" fillId="0" borderId="17" xfId="29" applyNumberFormat="1" applyFont="1" applyFill="1" applyBorder="1" applyAlignment="1" applyProtection="1">
      <protection locked="0"/>
    </xf>
    <xf numFmtId="42" fontId="18" fillId="0" borderId="62" xfId="29" applyNumberFormat="1" applyFont="1" applyFill="1" applyBorder="1" applyAlignment="1" applyProtection="1">
      <protection locked="0"/>
    </xf>
    <xf numFmtId="0" fontId="0" fillId="0" borderId="0" xfId="0" applyProtection="1">
      <protection locked="0"/>
    </xf>
    <xf numFmtId="0" fontId="0" fillId="19" borderId="0" xfId="0" applyFill="1" applyProtection="1">
      <protection locked="0"/>
    </xf>
    <xf numFmtId="0" fontId="21" fillId="0" borderId="0" xfId="0" applyFont="1" applyProtection="1">
      <protection locked="0"/>
    </xf>
    <xf numFmtId="0" fontId="26" fillId="0" borderId="0" xfId="0" applyFont="1" applyAlignment="1" applyProtection="1">
      <protection locked="0"/>
    </xf>
    <xf numFmtId="0" fontId="0" fillId="0" borderId="0" xfId="0" applyAlignment="1" applyProtection="1">
      <protection locked="0"/>
    </xf>
    <xf numFmtId="0" fontId="0" fillId="19" borderId="10" xfId="0" applyFill="1" applyBorder="1" applyProtection="1">
      <protection locked="0"/>
    </xf>
    <xf numFmtId="0" fontId="0" fillId="19" borderId="11" xfId="0" applyFill="1" applyBorder="1" applyProtection="1">
      <protection locked="0"/>
    </xf>
    <xf numFmtId="42" fontId="12" fillId="19" borderId="11" xfId="0" applyNumberFormat="1" applyFont="1" applyFill="1" applyBorder="1" applyProtection="1">
      <protection locked="0"/>
    </xf>
    <xf numFmtId="0" fontId="21" fillId="0" borderId="0" xfId="0" applyFont="1" applyFill="1" applyBorder="1" applyAlignment="1" applyProtection="1">
      <alignment horizontal="centerContinuous"/>
    </xf>
    <xf numFmtId="0" fontId="21" fillId="0" borderId="0" xfId="0" applyFont="1" applyBorder="1" applyAlignment="1" applyProtection="1"/>
    <xf numFmtId="0" fontId="26" fillId="0" borderId="0" xfId="0" applyFont="1" applyFill="1" applyBorder="1" applyAlignment="1" applyProtection="1">
      <alignment horizontal="right"/>
    </xf>
    <xf numFmtId="43" fontId="26" fillId="0" borderId="0" xfId="28" applyFont="1" applyFill="1" applyBorder="1" applyAlignment="1" applyProtection="1"/>
    <xf numFmtId="0" fontId="26" fillId="0" borderId="0" xfId="0" applyFont="1" applyFill="1" applyBorder="1" applyAlignment="1" applyProtection="1"/>
    <xf numFmtId="0" fontId="27" fillId="0" borderId="0" xfId="0" applyFont="1" applyFill="1" applyBorder="1" applyAlignment="1" applyProtection="1"/>
    <xf numFmtId="43" fontId="21" fillId="0" borderId="0" xfId="28" applyFont="1" applyFill="1" applyBorder="1" applyAlignment="1" applyProtection="1"/>
    <xf numFmtId="0" fontId="21" fillId="0" borderId="17" xfId="0" applyFont="1" applyFill="1" applyBorder="1" applyAlignment="1" applyProtection="1"/>
    <xf numFmtId="0" fontId="21" fillId="0" borderId="46" xfId="0" applyFont="1" applyBorder="1" applyAlignment="1" applyProtection="1"/>
    <xf numFmtId="165" fontId="22" fillId="21" borderId="10" xfId="29" applyNumberFormat="1" applyFont="1" applyFill="1" applyBorder="1" applyAlignment="1" applyProtection="1"/>
    <xf numFmtId="165" fontId="22" fillId="0" borderId="0" xfId="29" applyNumberFormat="1" applyFont="1" applyFill="1" applyBorder="1" applyAlignment="1" applyProtection="1"/>
    <xf numFmtId="165" fontId="22" fillId="0" borderId="46" xfId="29" applyNumberFormat="1" applyFont="1" applyFill="1" applyBorder="1" applyAlignment="1" applyProtection="1"/>
    <xf numFmtId="165" fontId="22" fillId="21" borderId="34" xfId="29" applyNumberFormat="1" applyFont="1" applyFill="1" applyBorder="1" applyAlignment="1" applyProtection="1"/>
    <xf numFmtId="165" fontId="22" fillId="21" borderId="59" xfId="29" applyNumberFormat="1" applyFont="1" applyFill="1" applyBorder="1" applyAlignment="1" applyProtection="1"/>
    <xf numFmtId="165" fontId="22" fillId="0" borderId="17" xfId="29" applyNumberFormat="1" applyFont="1" applyFill="1" applyBorder="1" applyAlignment="1" applyProtection="1"/>
    <xf numFmtId="165" fontId="22" fillId="19" borderId="28" xfId="29" applyNumberFormat="1" applyFont="1" applyFill="1" applyBorder="1" applyAlignment="1" applyProtection="1"/>
    <xf numFmtId="165" fontId="22" fillId="21" borderId="53" xfId="29" applyNumberFormat="1" applyFont="1" applyFill="1" applyBorder="1" applyAlignment="1" applyProtection="1"/>
    <xf numFmtId="0" fontId="26" fillId="0" borderId="0" xfId="0" applyFont="1" applyFill="1" applyBorder="1" applyAlignment="1" applyProtection="1">
      <alignment wrapText="1"/>
    </xf>
    <xf numFmtId="165" fontId="22" fillId="21" borderId="0" xfId="29" applyNumberFormat="1" applyFont="1" applyFill="1" applyBorder="1" applyAlignment="1" applyProtection="1"/>
    <xf numFmtId="165" fontId="22" fillId="0" borderId="34" xfId="29" applyNumberFormat="1" applyFont="1" applyFill="1" applyBorder="1" applyAlignment="1" applyProtection="1"/>
    <xf numFmtId="165" fontId="22" fillId="0" borderId="10" xfId="29" applyNumberFormat="1" applyFont="1" applyFill="1" applyBorder="1" applyAlignment="1" applyProtection="1"/>
    <xf numFmtId="0" fontId="22" fillId="0" borderId="0" xfId="0" applyFont="1" applyFill="1" applyBorder="1" applyAlignment="1" applyProtection="1"/>
    <xf numFmtId="0" fontId="22" fillId="0" borderId="0" xfId="0" applyFont="1" applyFill="1" applyBorder="1" applyAlignment="1" applyProtection="1">
      <alignment wrapText="1"/>
    </xf>
    <xf numFmtId="0" fontId="0" fillId="0" borderId="0" xfId="0" applyAlignment="1" applyProtection="1"/>
    <xf numFmtId="0" fontId="22" fillId="0" borderId="0" xfId="0" applyFont="1" applyProtection="1"/>
    <xf numFmtId="43" fontId="21" fillId="0" borderId="0" xfId="28" applyFont="1" applyAlignment="1" applyProtection="1"/>
    <xf numFmtId="0" fontId="21" fillId="20" borderId="0" xfId="0" applyFont="1" applyFill="1" applyBorder="1" applyAlignment="1" applyProtection="1"/>
    <xf numFmtId="0" fontId="26" fillId="0" borderId="0" xfId="0" applyFont="1" applyFill="1" applyBorder="1" applyAlignment="1" applyProtection="1">
      <alignment horizontal="center"/>
    </xf>
    <xf numFmtId="0" fontId="27" fillId="0" borderId="0" xfId="0" applyFont="1" applyFill="1" applyBorder="1" applyAlignment="1" applyProtection="1">
      <alignment horizontal="left"/>
    </xf>
    <xf numFmtId="0" fontId="26" fillId="0" borderId="34" xfId="0" applyFont="1" applyBorder="1" applyAlignment="1" applyProtection="1">
      <alignment horizontal="center" vertical="center"/>
    </xf>
    <xf numFmtId="164" fontId="21" fillId="0" borderId="0" xfId="0" applyNumberFormat="1" applyFont="1" applyFill="1" applyBorder="1" applyAlignment="1" applyProtection="1"/>
    <xf numFmtId="42" fontId="21" fillId="0" borderId="0" xfId="29" applyNumberFormat="1" applyFont="1" applyFill="1" applyBorder="1" applyAlignment="1" applyProtection="1"/>
    <xf numFmtId="9" fontId="21" fillId="20" borderId="0" xfId="41" applyNumberFormat="1" applyFont="1" applyFill="1" applyAlignment="1" applyProtection="1"/>
    <xf numFmtId="9" fontId="21" fillId="20" borderId="0" xfId="41" applyFont="1" applyFill="1" applyAlignment="1" applyProtection="1"/>
    <xf numFmtId="0" fontId="21" fillId="20" borderId="0" xfId="41" applyNumberFormat="1" applyFont="1" applyFill="1" applyAlignment="1" applyProtection="1"/>
    <xf numFmtId="42" fontId="21" fillId="20" borderId="34" xfId="29" applyNumberFormat="1" applyFont="1" applyFill="1" applyBorder="1" applyAlignment="1" applyProtection="1"/>
    <xf numFmtId="0" fontId="21" fillId="0" borderId="0" xfId="0" applyFont="1" applyFill="1" applyAlignment="1" applyProtection="1"/>
    <xf numFmtId="9" fontId="21" fillId="0" borderId="0" xfId="41" applyFont="1" applyFill="1" applyAlignment="1" applyProtection="1"/>
    <xf numFmtId="42" fontId="21" fillId="20" borderId="35" xfId="29" applyNumberFormat="1" applyFont="1" applyFill="1" applyBorder="1" applyAlignment="1" applyProtection="1"/>
    <xf numFmtId="9" fontId="21" fillId="0" borderId="0" xfId="41" applyFont="1" applyBorder="1" applyAlignment="1" applyProtection="1"/>
    <xf numFmtId="9" fontId="21" fillId="0" borderId="0" xfId="41" applyFont="1" applyFill="1" applyBorder="1" applyAlignment="1" applyProtection="1"/>
    <xf numFmtId="43" fontId="21" fillId="0" borderId="0" xfId="28" applyFont="1" applyFill="1" applyAlignment="1" applyProtection="1"/>
    <xf numFmtId="43" fontId="21" fillId="0" borderId="0" xfId="28" applyFont="1" applyBorder="1" applyAlignment="1" applyProtection="1"/>
    <xf numFmtId="42" fontId="0" fillId="19" borderId="11" xfId="0" applyNumberFormat="1" applyFill="1" applyBorder="1" applyProtection="1">
      <protection locked="0"/>
    </xf>
    <xf numFmtId="0" fontId="24" fillId="0" borderId="0" xfId="0" applyFont="1" applyAlignment="1" applyProtection="1">
      <alignment horizontal="center"/>
    </xf>
    <xf numFmtId="0" fontId="26" fillId="0" borderId="0" xfId="0" applyFont="1" applyAlignment="1" applyProtection="1">
      <alignment horizontal="center"/>
    </xf>
    <xf numFmtId="0" fontId="21" fillId="0" borderId="0" xfId="0" applyFont="1" applyProtection="1"/>
    <xf numFmtId="0" fontId="12" fillId="0" borderId="0" xfId="0" applyFont="1" applyProtection="1"/>
    <xf numFmtId="0" fontId="26" fillId="0" borderId="0" xfId="0" applyFont="1" applyProtection="1"/>
    <xf numFmtId="0" fontId="28" fillId="0" borderId="0" xfId="0" applyFont="1" applyAlignment="1" applyProtection="1">
      <alignment horizontal="left" indent="4"/>
    </xf>
    <xf numFmtId="0" fontId="21" fillId="0" borderId="0" xfId="0" applyFont="1" applyAlignment="1" applyProtection="1">
      <alignment horizontal="left"/>
    </xf>
    <xf numFmtId="0" fontId="12" fillId="0" borderId="0" xfId="0" applyFont="1" applyAlignment="1" applyProtection="1"/>
    <xf numFmtId="0" fontId="21" fillId="0" borderId="0" xfId="0" applyFont="1" applyAlignment="1" applyProtection="1">
      <alignment horizontal="left" indent="4"/>
    </xf>
    <xf numFmtId="0" fontId="51" fillId="0" borderId="0" xfId="0" applyFont="1" applyAlignment="1" applyProtection="1">
      <alignment horizontal="left" indent="4"/>
    </xf>
    <xf numFmtId="0" fontId="26" fillId="0" borderId="0" xfId="0" applyFont="1" applyAlignment="1" applyProtection="1">
      <alignment horizontal="left" indent="4"/>
    </xf>
    <xf numFmtId="0" fontId="28" fillId="0" borderId="0" xfId="0" applyFont="1" applyFill="1" applyBorder="1" applyAlignment="1" applyProtection="1"/>
    <xf numFmtId="0" fontId="24" fillId="0" borderId="0" xfId="0" applyFont="1" applyFill="1" applyBorder="1" applyAlignment="1" applyProtection="1">
      <alignment horizontal="centerContinuous"/>
    </xf>
    <xf numFmtId="0" fontId="0" fillId="0" borderId="0" xfId="0" applyAlignment="1" applyProtection="1">
      <alignment horizontal="centerContinuous"/>
    </xf>
    <xf numFmtId="0" fontId="26" fillId="0" borderId="0" xfId="0" applyFont="1" applyAlignment="1" applyProtection="1">
      <alignment horizontal="left"/>
    </xf>
    <xf numFmtId="0" fontId="26" fillId="0" borderId="36" xfId="0" applyFont="1" applyFill="1" applyBorder="1" applyAlignment="1" applyProtection="1">
      <alignment horizontal="center" vertical="center" wrapText="1"/>
    </xf>
    <xf numFmtId="42" fontId="21" fillId="20" borderId="23" xfId="29" applyNumberFormat="1" applyFont="1" applyFill="1" applyBorder="1" applyAlignment="1" applyProtection="1">
      <alignment vertical="center"/>
    </xf>
    <xf numFmtId="42" fontId="21" fillId="20" borderId="24" xfId="29" applyNumberFormat="1" applyFont="1" applyFill="1" applyBorder="1" applyAlignment="1" applyProtection="1">
      <alignment vertical="center"/>
    </xf>
    <xf numFmtId="42" fontId="21" fillId="20" borderId="30" xfId="29" applyNumberFormat="1" applyFont="1" applyFill="1" applyBorder="1" applyAlignment="1" applyProtection="1">
      <alignment vertical="center"/>
      <protection locked="0"/>
    </xf>
    <xf numFmtId="165" fontId="21" fillId="19" borderId="29" xfId="29" applyNumberFormat="1" applyFont="1" applyFill="1" applyBorder="1" applyAlignment="1" applyProtection="1">
      <alignment horizontal="center" vertical="center" wrapText="1"/>
      <protection locked="0"/>
    </xf>
    <xf numFmtId="165" fontId="21" fillId="19" borderId="30" xfId="29" applyNumberFormat="1" applyFont="1" applyFill="1" applyBorder="1" applyAlignment="1" applyProtection="1">
      <alignment horizontal="center" vertical="center" wrapText="1"/>
      <protection locked="0"/>
    </xf>
    <xf numFmtId="165" fontId="21" fillId="19" borderId="27" xfId="29" applyNumberFormat="1" applyFont="1" applyFill="1" applyBorder="1" applyAlignment="1" applyProtection="1">
      <alignment horizontal="center" vertical="center" wrapText="1"/>
      <protection locked="0"/>
    </xf>
    <xf numFmtId="165" fontId="21" fillId="19" borderId="20" xfId="29" applyNumberFormat="1" applyFont="1" applyFill="1" applyBorder="1" applyAlignment="1" applyProtection="1">
      <alignment horizontal="center" vertical="center" wrapText="1"/>
      <protection locked="0"/>
    </xf>
    <xf numFmtId="165" fontId="21" fillId="19" borderId="23" xfId="29" applyNumberFormat="1" applyFont="1" applyFill="1" applyBorder="1" applyAlignment="1" applyProtection="1">
      <alignment horizontal="center" vertical="center" wrapText="1"/>
      <protection locked="0"/>
    </xf>
    <xf numFmtId="165" fontId="21" fillId="19" borderId="21" xfId="29" applyNumberFormat="1" applyFont="1" applyFill="1" applyBorder="1" applyAlignment="1" applyProtection="1">
      <alignment horizontal="center" vertical="center" wrapText="1"/>
      <protection locked="0"/>
    </xf>
    <xf numFmtId="165" fontId="21" fillId="19" borderId="13" xfId="29" applyNumberFormat="1" applyFont="1" applyFill="1" applyBorder="1" applyAlignment="1" applyProtection="1">
      <alignment horizontal="center" vertical="center" wrapText="1"/>
      <protection locked="0"/>
    </xf>
    <xf numFmtId="165" fontId="21" fillId="19" borderId="24" xfId="29" applyNumberFormat="1" applyFont="1" applyFill="1" applyBorder="1" applyAlignment="1" applyProtection="1">
      <alignment horizontal="center" vertical="center" wrapText="1"/>
      <protection locked="0"/>
    </xf>
    <xf numFmtId="165" fontId="21" fillId="19" borderId="22" xfId="29" applyNumberFormat="1" applyFont="1" applyFill="1" applyBorder="1" applyAlignment="1" applyProtection="1">
      <alignment horizontal="center" vertical="center" wrapText="1"/>
      <protection locked="0"/>
    </xf>
    <xf numFmtId="0" fontId="18" fillId="0" borderId="0" xfId="0" applyFont="1" applyBorder="1" applyAlignment="1" applyProtection="1">
      <alignment horizontal="centerContinuous"/>
    </xf>
    <xf numFmtId="0" fontId="21" fillId="0" borderId="0" xfId="0" applyFont="1" applyBorder="1" applyAlignment="1" applyProtection="1">
      <alignment vertical="center"/>
    </xf>
    <xf numFmtId="0" fontId="22" fillId="0" borderId="26" xfId="0" applyFont="1" applyBorder="1" applyAlignment="1" applyProtection="1">
      <alignment horizontal="center" vertical="center" wrapText="1"/>
    </xf>
    <xf numFmtId="0" fontId="22" fillId="21" borderId="52" xfId="0" applyFont="1" applyFill="1" applyBorder="1" applyAlignment="1" applyProtection="1">
      <alignment horizontal="center" vertical="center" wrapText="1"/>
    </xf>
    <xf numFmtId="0" fontId="22" fillId="21" borderId="56" xfId="0" applyFont="1" applyFill="1" applyBorder="1" applyAlignment="1" applyProtection="1">
      <alignment horizontal="center" vertical="center" wrapText="1"/>
    </xf>
    <xf numFmtId="0" fontId="22" fillId="21" borderId="57" xfId="0" applyFont="1" applyFill="1" applyBorder="1" applyAlignment="1" applyProtection="1">
      <alignment horizontal="center" vertical="center" wrapText="1"/>
    </xf>
    <xf numFmtId="0" fontId="22" fillId="21" borderId="58" xfId="0" applyFont="1" applyFill="1" applyBorder="1" applyAlignment="1" applyProtection="1">
      <alignment horizontal="center" vertical="center" wrapText="1"/>
    </xf>
    <xf numFmtId="0" fontId="22" fillId="0" borderId="51" xfId="0" applyFont="1" applyBorder="1" applyAlignment="1" applyProtection="1">
      <alignment horizontal="center" vertical="center" wrapText="1"/>
    </xf>
    <xf numFmtId="0" fontId="22" fillId="21" borderId="40" xfId="0" applyFont="1" applyFill="1" applyBorder="1" applyAlignment="1" applyProtection="1">
      <alignment horizontal="center" vertical="center" wrapText="1"/>
    </xf>
    <xf numFmtId="0" fontId="22" fillId="21" borderId="36" xfId="0" applyFont="1" applyFill="1" applyBorder="1" applyAlignment="1" applyProtection="1">
      <alignment horizontal="center" vertical="center" wrapText="1"/>
    </xf>
    <xf numFmtId="0" fontId="22" fillId="21" borderId="36" xfId="0" applyFont="1" applyFill="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0" fillId="0" borderId="0" xfId="0" applyFont="1" applyFill="1" applyBorder="1" applyAlignment="1" applyProtection="1">
      <alignment horizontal="centerContinuous" vertical="center"/>
    </xf>
    <xf numFmtId="0" fontId="21" fillId="0" borderId="0" xfId="0" applyFont="1" applyBorder="1" applyAlignment="1" applyProtection="1">
      <alignment horizontal="centerContinuous" vertical="center"/>
    </xf>
    <xf numFmtId="0" fontId="26" fillId="0" borderId="0" xfId="0" applyFont="1" applyBorder="1" applyAlignment="1" applyProtection="1">
      <alignment vertical="center"/>
    </xf>
    <xf numFmtId="0" fontId="26" fillId="0" borderId="0" xfId="0" applyFont="1" applyFill="1" applyBorder="1" applyAlignment="1" applyProtection="1">
      <alignment horizontal="right" vertical="center"/>
    </xf>
    <xf numFmtId="0" fontId="26" fillId="0" borderId="0" xfId="0" applyFont="1" applyFill="1" applyBorder="1" applyAlignment="1" applyProtection="1">
      <alignment horizontal="left" vertical="center"/>
    </xf>
    <xf numFmtId="0" fontId="22" fillId="0" borderId="53" xfId="0" applyFont="1" applyBorder="1" applyAlignment="1" applyProtection="1">
      <alignment horizontal="center" vertical="center" textRotation="90" wrapText="1"/>
    </xf>
    <xf numFmtId="0" fontId="52" fillId="0" borderId="13" xfId="0" applyFont="1" applyBorder="1" applyAlignment="1" applyProtection="1">
      <alignment horizontal="center" vertical="center" textRotation="90" wrapText="1"/>
    </xf>
    <xf numFmtId="0" fontId="52" fillId="0" borderId="13" xfId="0" applyFont="1" applyBorder="1" applyAlignment="1" applyProtection="1">
      <alignment horizontal="center" vertical="center"/>
    </xf>
    <xf numFmtId="0" fontId="22" fillId="21" borderId="29" xfId="0" applyFont="1" applyFill="1" applyBorder="1" applyAlignment="1" applyProtection="1">
      <alignment horizontal="center" vertical="center" wrapText="1"/>
    </xf>
    <xf numFmtId="0" fontId="22" fillId="0" borderId="0" xfId="0" applyFont="1" applyBorder="1" applyAlignment="1" applyProtection="1">
      <alignment vertical="center"/>
    </xf>
    <xf numFmtId="0" fontId="26" fillId="0" borderId="39" xfId="0" applyFont="1" applyFill="1" applyBorder="1" applyAlignment="1" applyProtection="1">
      <alignment vertical="center"/>
    </xf>
    <xf numFmtId="0" fontId="26" fillId="0" borderId="35" xfId="0" applyFont="1" applyFill="1" applyBorder="1" applyAlignment="1" applyProtection="1">
      <alignment vertical="center"/>
    </xf>
    <xf numFmtId="0" fontId="26" fillId="0" borderId="26" xfId="0" applyFont="1" applyFill="1" applyBorder="1" applyAlignment="1" applyProtection="1">
      <alignment vertical="center"/>
    </xf>
    <xf numFmtId="42" fontId="22" fillId="21" borderId="40" xfId="29" applyNumberFormat="1" applyFont="1" applyFill="1" applyBorder="1" applyAlignment="1" applyProtection="1">
      <alignment vertical="center"/>
    </xf>
    <xf numFmtId="0" fontId="22" fillId="0" borderId="0" xfId="0" applyFont="1" applyAlignment="1" applyProtection="1"/>
    <xf numFmtId="0" fontId="21" fillId="0" borderId="0" xfId="0" applyFont="1" applyAlignment="1" applyProtection="1">
      <alignment horizontal="center"/>
    </xf>
    <xf numFmtId="165" fontId="13" fillId="19" borderId="10" xfId="29" applyNumberFormat="1" applyFont="1" applyFill="1" applyBorder="1" applyAlignment="1" applyProtection="1">
      <alignment horizontal="center"/>
      <protection locked="0"/>
    </xf>
    <xf numFmtId="0" fontId="13" fillId="19" borderId="0" xfId="0" applyFont="1" applyFill="1" applyAlignment="1" applyProtection="1">
      <protection locked="0"/>
    </xf>
    <xf numFmtId="0" fontId="13" fillId="19" borderId="20" xfId="0" applyFont="1" applyFill="1" applyBorder="1" applyAlignment="1" applyProtection="1">
      <alignment horizontal="center" vertical="center" wrapText="1"/>
      <protection locked="0"/>
    </xf>
    <xf numFmtId="1" fontId="13" fillId="19" borderId="20" xfId="0" applyNumberFormat="1" applyFont="1" applyFill="1" applyBorder="1" applyAlignment="1" applyProtection="1">
      <alignment horizontal="center" vertical="center" wrapText="1"/>
      <protection locked="0"/>
    </xf>
    <xf numFmtId="3" fontId="13" fillId="19" borderId="20" xfId="0" applyNumberFormat="1" applyFont="1" applyFill="1" applyBorder="1" applyAlignment="1" applyProtection="1">
      <alignment horizontal="center" vertical="center" wrapText="1"/>
      <protection locked="0"/>
    </xf>
    <xf numFmtId="14" fontId="13" fillId="19" borderId="20" xfId="0" applyNumberFormat="1" applyFont="1" applyFill="1" applyBorder="1" applyAlignment="1" applyProtection="1">
      <alignment horizontal="center" vertical="center" wrapText="1"/>
      <protection locked="0"/>
    </xf>
    <xf numFmtId="0" fontId="13" fillId="21" borderId="20" xfId="0" applyFont="1" applyFill="1" applyBorder="1" applyAlignment="1" applyProtection="1">
      <alignment horizontal="center" vertical="center" wrapText="1"/>
      <protection locked="0"/>
    </xf>
    <xf numFmtId="3" fontId="13" fillId="21" borderId="20" xfId="0" applyNumberFormat="1" applyFont="1" applyFill="1" applyBorder="1" applyAlignment="1" applyProtection="1">
      <alignment horizontal="center" vertical="center" wrapText="1"/>
      <protection locked="0"/>
    </xf>
    <xf numFmtId="0" fontId="21" fillId="19" borderId="0" xfId="0" applyFont="1" applyFill="1" applyAlignment="1" applyProtection="1">
      <alignment horizontal="right"/>
      <protection locked="0"/>
    </xf>
    <xf numFmtId="0" fontId="21" fillId="19" borderId="0" xfId="0" applyFont="1" applyFill="1" applyProtection="1">
      <protection locked="0"/>
    </xf>
    <xf numFmtId="0" fontId="21" fillId="19" borderId="10" xfId="0" applyFont="1" applyFill="1" applyBorder="1" applyProtection="1">
      <protection locked="0"/>
    </xf>
    <xf numFmtId="44" fontId="21" fillId="19" borderId="10" xfId="29" applyFont="1" applyFill="1" applyBorder="1" applyProtection="1">
      <protection locked="0"/>
    </xf>
    <xf numFmtId="0" fontId="21" fillId="19" borderId="11" xfId="0" applyFont="1" applyFill="1" applyBorder="1" applyProtection="1">
      <protection locked="0"/>
    </xf>
    <xf numFmtId="0" fontId="18" fillId="0" borderId="0" xfId="0" applyFont="1" applyBorder="1" applyAlignment="1" applyProtection="1">
      <alignment horizontal="centerContinuous" vertical="center"/>
    </xf>
    <xf numFmtId="0" fontId="18" fillId="0" borderId="0" xfId="0" applyFont="1" applyBorder="1" applyAlignment="1" applyProtection="1">
      <alignment vertical="center"/>
    </xf>
    <xf numFmtId="0" fontId="20" fillId="0" borderId="0" xfId="0" applyFont="1" applyFill="1" applyBorder="1" applyAlignment="1" applyProtection="1">
      <alignment horizontal="left"/>
    </xf>
    <xf numFmtId="0" fontId="27" fillId="0" borderId="0" xfId="0" applyFont="1" applyBorder="1" applyAlignment="1" applyProtection="1">
      <alignment vertical="center"/>
    </xf>
    <xf numFmtId="0" fontId="22" fillId="19" borderId="27" xfId="0" applyFont="1" applyFill="1" applyBorder="1" applyAlignment="1" applyProtection="1">
      <alignment horizontal="center" vertical="center" wrapText="1"/>
      <protection locked="0"/>
    </xf>
    <xf numFmtId="42" fontId="22" fillId="19" borderId="23" xfId="29" applyNumberFormat="1" applyFont="1" applyFill="1" applyBorder="1" applyAlignment="1" applyProtection="1">
      <alignment vertical="center"/>
      <protection locked="0"/>
    </xf>
    <xf numFmtId="0" fontId="26" fillId="0" borderId="0" xfId="0" applyFont="1" applyFill="1" applyBorder="1" applyAlignment="1" applyProtection="1">
      <alignment horizontal="centerContinuous" vertical="center"/>
    </xf>
    <xf numFmtId="0" fontId="26" fillId="0" borderId="0" xfId="0" applyFont="1" applyFill="1" applyBorder="1" applyAlignment="1" applyProtection="1">
      <alignment vertical="center"/>
    </xf>
    <xf numFmtId="0" fontId="27" fillId="0" borderId="0" xfId="0" applyFont="1" applyAlignment="1" applyProtection="1"/>
    <xf numFmtId="0" fontId="21" fillId="0" borderId="13" xfId="0" applyFont="1" applyBorder="1" applyAlignment="1" applyProtection="1">
      <alignment horizontal="center" vertical="center"/>
    </xf>
    <xf numFmtId="42" fontId="22" fillId="21" borderId="43" xfId="29" applyNumberFormat="1" applyFont="1" applyFill="1" applyBorder="1" applyAlignment="1" applyProtection="1">
      <alignment vertical="center"/>
    </xf>
    <xf numFmtId="42" fontId="22" fillId="21" borderId="44" xfId="29" applyNumberFormat="1" applyFont="1" applyFill="1" applyBorder="1" applyAlignment="1" applyProtection="1">
      <alignment vertical="center"/>
    </xf>
    <xf numFmtId="0" fontId="26" fillId="0" borderId="45" xfId="0" applyFont="1" applyFill="1" applyBorder="1" applyAlignment="1" applyProtection="1">
      <alignment vertical="center"/>
    </xf>
    <xf numFmtId="0" fontId="26" fillId="0" borderId="43" xfId="0" applyFont="1" applyFill="1" applyBorder="1" applyAlignment="1" applyProtection="1">
      <alignment vertical="center"/>
    </xf>
    <xf numFmtId="44" fontId="21" fillId="19" borderId="0" xfId="29" applyFont="1" applyFill="1" applyProtection="1">
      <protection locked="0"/>
    </xf>
    <xf numFmtId="0" fontId="21" fillId="19" borderId="12" xfId="0" applyFont="1" applyFill="1" applyBorder="1" applyProtection="1">
      <protection locked="0"/>
    </xf>
    <xf numFmtId="0" fontId="22" fillId="19" borderId="27" xfId="0" applyFont="1" applyFill="1" applyBorder="1" applyAlignment="1" applyProtection="1">
      <alignment vertical="center" wrapText="1"/>
      <protection locked="0"/>
    </xf>
    <xf numFmtId="42" fontId="22" fillId="19" borderId="42" xfId="29" applyNumberFormat="1" applyFont="1" applyFill="1" applyBorder="1" applyAlignment="1" applyProtection="1">
      <alignment vertical="center"/>
      <protection locked="0"/>
    </xf>
    <xf numFmtId="0" fontId="22" fillId="19" borderId="21" xfId="0" applyFont="1" applyFill="1" applyBorder="1" applyAlignment="1" applyProtection="1">
      <alignment vertical="center" wrapText="1"/>
      <protection locked="0"/>
    </xf>
    <xf numFmtId="42" fontId="22" fillId="19" borderId="18" xfId="29" applyNumberFormat="1" applyFont="1" applyFill="1" applyBorder="1" applyAlignment="1" applyProtection="1">
      <alignment vertical="center"/>
      <protection locked="0"/>
    </xf>
    <xf numFmtId="0" fontId="23" fillId="0" borderId="0" xfId="0" applyFont="1" applyFill="1" applyBorder="1" applyAlignment="1" applyProtection="1">
      <alignment horizontal="centerContinuous"/>
    </xf>
    <xf numFmtId="0" fontId="21" fillId="0" borderId="20"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42" fontId="21" fillId="21" borderId="29" xfId="29" applyNumberFormat="1" applyFont="1" applyFill="1" applyBorder="1" applyAlignment="1" applyProtection="1">
      <alignment horizontal="center" vertical="center"/>
    </xf>
    <xf numFmtId="42" fontId="21" fillId="21" borderId="20" xfId="29" applyNumberFormat="1" applyFont="1" applyFill="1" applyBorder="1" applyAlignment="1" applyProtection="1">
      <alignment horizontal="center" vertical="center"/>
    </xf>
    <xf numFmtId="42" fontId="21" fillId="21" borderId="23" xfId="29" applyNumberFormat="1" applyFont="1" applyFill="1" applyBorder="1" applyAlignment="1" applyProtection="1">
      <alignment horizontal="center" vertical="center"/>
    </xf>
    <xf numFmtId="42" fontId="21" fillId="21" borderId="13" xfId="29" applyNumberFormat="1" applyFont="1" applyFill="1" applyBorder="1" applyAlignment="1" applyProtection="1">
      <alignment horizontal="center" vertical="center"/>
    </xf>
    <xf numFmtId="42" fontId="21" fillId="21" borderId="24" xfId="29" applyNumberFormat="1" applyFont="1" applyFill="1" applyBorder="1" applyAlignment="1" applyProtection="1">
      <alignment horizontal="center" vertical="center"/>
    </xf>
    <xf numFmtId="0" fontId="21" fillId="0" borderId="0" xfId="0" applyFont="1" applyAlignment="1" applyProtection="1">
      <alignment horizontal="right"/>
    </xf>
    <xf numFmtId="0" fontId="21" fillId="0" borderId="49"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horizontal="left" vertical="center"/>
    </xf>
    <xf numFmtId="0" fontId="21" fillId="19" borderId="46" xfId="0" applyFont="1" applyFill="1" applyBorder="1" applyAlignment="1" applyProtection="1">
      <alignment horizontal="center" vertical="center" wrapText="1"/>
      <protection locked="0"/>
    </xf>
    <xf numFmtId="0" fontId="21" fillId="19" borderId="25" xfId="0" applyFont="1" applyFill="1" applyBorder="1" applyAlignment="1" applyProtection="1">
      <alignment horizontal="center" vertical="center" wrapText="1"/>
      <protection locked="0"/>
    </xf>
    <xf numFmtId="0" fontId="21" fillId="19" borderId="28" xfId="0" applyFont="1" applyFill="1" applyBorder="1" applyAlignment="1" applyProtection="1">
      <alignment vertical="center" wrapText="1"/>
      <protection locked="0"/>
    </xf>
    <xf numFmtId="0" fontId="14" fillId="0" borderId="0" xfId="0" applyFont="1" applyFill="1" applyBorder="1" applyAlignment="1" applyProtection="1">
      <alignment horizontal="centerContinuous"/>
    </xf>
    <xf numFmtId="0" fontId="56" fillId="0" borderId="0" xfId="0" applyFont="1" applyBorder="1" applyAlignment="1" applyProtection="1">
      <alignment horizontal="centerContinuous"/>
    </xf>
    <xf numFmtId="0" fontId="16" fillId="0" borderId="0" xfId="0" applyFont="1" applyFill="1" applyBorder="1" applyAlignment="1" applyProtection="1">
      <alignment horizontal="left"/>
    </xf>
    <xf numFmtId="0" fontId="16" fillId="0" borderId="0" xfId="0" applyFont="1" applyFill="1" applyBorder="1" applyAlignment="1" applyProtection="1"/>
    <xf numFmtId="0" fontId="13" fillId="0" borderId="0" xfId="0" applyFont="1" applyBorder="1" applyAlignment="1" applyProtection="1"/>
    <xf numFmtId="0" fontId="56" fillId="0" borderId="0" xfId="0" applyFont="1" applyBorder="1" applyAlignment="1" applyProtection="1">
      <alignment horizontal="right"/>
    </xf>
    <xf numFmtId="0" fontId="14" fillId="0" borderId="0" xfId="0"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xf numFmtId="0" fontId="17" fillId="0" borderId="0" xfId="0" applyFont="1" applyBorder="1" applyAlignment="1" applyProtection="1">
      <alignment horizontal="right"/>
    </xf>
    <xf numFmtId="0" fontId="17" fillId="0" borderId="0" xfId="0" applyFont="1" applyAlignment="1" applyProtection="1"/>
    <xf numFmtId="0" fontId="13" fillId="0" borderId="0" xfId="0" applyFont="1" applyAlignment="1" applyProtection="1">
      <alignment horizontal="right"/>
    </xf>
    <xf numFmtId="44" fontId="13" fillId="0" borderId="0" xfId="29" applyFont="1" applyBorder="1" applyAlignment="1" applyProtection="1">
      <alignment horizontal="center"/>
    </xf>
    <xf numFmtId="165" fontId="13" fillId="0" borderId="0" xfId="29" applyNumberFormat="1" applyFont="1" applyBorder="1" applyAlignment="1" applyProtection="1">
      <alignment horizontal="center"/>
    </xf>
    <xf numFmtId="3" fontId="13" fillId="21" borderId="20" xfId="0" applyNumberFormat="1" applyFont="1" applyFill="1" applyBorder="1" applyAlignment="1" applyProtection="1">
      <alignment horizontal="center" vertical="center" wrapText="1"/>
    </xf>
    <xf numFmtId="0" fontId="13" fillId="21" borderId="20" xfId="0" applyFont="1" applyFill="1" applyBorder="1" applyAlignment="1" applyProtection="1">
      <alignment horizontal="center" vertical="center" wrapText="1"/>
    </xf>
    <xf numFmtId="166" fontId="13" fillId="21" borderId="20" xfId="0" applyNumberFormat="1" applyFont="1" applyFill="1" applyBorder="1" applyAlignment="1" applyProtection="1">
      <alignment horizontal="center" vertical="center" wrapText="1"/>
    </xf>
    <xf numFmtId="3" fontId="13" fillId="0" borderId="0" xfId="0" applyNumberFormat="1" applyFont="1" applyFill="1" applyBorder="1" applyAlignment="1" applyProtection="1">
      <alignment horizontal="center" vertical="center" wrapText="1"/>
    </xf>
    <xf numFmtId="0" fontId="16" fillId="0" borderId="0" xfId="0" applyFont="1" applyAlignment="1" applyProtection="1"/>
    <xf numFmtId="0" fontId="13" fillId="0" borderId="0" xfId="0" applyFont="1" applyAlignment="1" applyProtection="1">
      <alignment horizontal="center"/>
    </xf>
    <xf numFmtId="0" fontId="58" fillId="0" borderId="0" xfId="0" applyFont="1" applyProtection="1"/>
    <xf numFmtId="0" fontId="13" fillId="0" borderId="0" xfId="0" applyFont="1" applyProtection="1"/>
    <xf numFmtId="0" fontId="56" fillId="0" borderId="0" xfId="0" applyFont="1" applyProtection="1"/>
    <xf numFmtId="1" fontId="13" fillId="21" borderId="20" xfId="0" applyNumberFormat="1" applyFont="1" applyFill="1" applyBorder="1" applyAlignment="1" applyProtection="1">
      <alignment horizontal="center" vertical="center" wrapText="1"/>
    </xf>
    <xf numFmtId="0" fontId="13" fillId="19" borderId="0" xfId="0" applyFont="1" applyFill="1" applyBorder="1" applyAlignment="1" applyProtection="1">
      <alignment horizontal="center"/>
      <protection locked="0"/>
    </xf>
    <xf numFmtId="0" fontId="13" fillId="19" borderId="0" xfId="0" applyFont="1" applyFill="1" applyAlignment="1" applyProtection="1">
      <alignment vertical="center"/>
      <protection locked="0"/>
    </xf>
    <xf numFmtId="0" fontId="13" fillId="19" borderId="0" xfId="0" applyFont="1" applyFill="1" applyBorder="1" applyAlignment="1" applyProtection="1">
      <protection locked="0"/>
    </xf>
    <xf numFmtId="0" fontId="13" fillId="19" borderId="10" xfId="0" applyFont="1" applyFill="1" applyBorder="1" applyAlignment="1" applyProtection="1">
      <alignment wrapText="1"/>
      <protection locked="0"/>
    </xf>
    <xf numFmtId="0" fontId="24" fillId="0" borderId="0" xfId="0" applyFont="1" applyFill="1" applyBorder="1" applyAlignment="1" applyProtection="1">
      <alignment horizontal="center"/>
    </xf>
    <xf numFmtId="0" fontId="21" fillId="0" borderId="0" xfId="0" applyFont="1" applyAlignment="1" applyProtection="1"/>
    <xf numFmtId="42" fontId="22" fillId="0" borderId="68" xfId="0" applyNumberFormat="1" applyFont="1" applyBorder="1" applyAlignment="1" applyProtection="1">
      <alignment horizontal="right" vertical="justify"/>
    </xf>
    <xf numFmtId="42" fontId="22" fillId="0" borderId="19" xfId="0" applyNumberFormat="1" applyFont="1" applyBorder="1" applyAlignment="1" applyProtection="1">
      <alignment horizontal="right" vertical="justify"/>
    </xf>
    <xf numFmtId="42" fontId="22" fillId="0" borderId="29" xfId="0" applyNumberFormat="1" applyFont="1" applyBorder="1" applyAlignment="1" applyProtection="1">
      <alignment horizontal="right" vertical="justify"/>
    </xf>
    <xf numFmtId="42" fontId="22" fillId="0" borderId="20" xfId="0" applyNumberFormat="1" applyFont="1" applyFill="1" applyBorder="1" applyAlignment="1" applyProtection="1">
      <alignment horizontal="right" vertical="justify"/>
    </xf>
    <xf numFmtId="42" fontId="22" fillId="0" borderId="84" xfId="0" applyNumberFormat="1" applyFont="1" applyFill="1" applyBorder="1" applyAlignment="1" applyProtection="1">
      <alignment horizontal="right" vertical="justify"/>
    </xf>
    <xf numFmtId="0" fontId="22" fillId="0" borderId="29" xfId="0" applyFont="1" applyFill="1" applyBorder="1" applyAlignment="1" applyProtection="1">
      <alignment vertical="center" wrapText="1"/>
      <protection locked="0"/>
    </xf>
    <xf numFmtId="14" fontId="22" fillId="0" borderId="29" xfId="0" applyNumberFormat="1" applyFont="1" applyFill="1" applyBorder="1" applyAlignment="1" applyProtection="1">
      <alignment horizontal="center" vertical="center" wrapText="1"/>
      <protection locked="0"/>
    </xf>
    <xf numFmtId="0" fontId="16" fillId="0" borderId="0" xfId="0" applyFont="1" applyBorder="1" applyAlignment="1" applyProtection="1">
      <alignment vertical="center" wrapText="1"/>
      <protection locked="0"/>
    </xf>
    <xf numFmtId="0" fontId="16" fillId="0" borderId="0" xfId="0" applyFont="1" applyBorder="1" applyAlignment="1" applyProtection="1">
      <alignment vertical="center" wrapText="1"/>
    </xf>
    <xf numFmtId="49" fontId="13" fillId="19" borderId="20" xfId="0" applyNumberFormat="1" applyFont="1" applyFill="1" applyBorder="1" applyAlignment="1" applyProtection="1">
      <alignment horizontal="center" vertical="center" wrapText="1"/>
      <protection locked="0"/>
    </xf>
    <xf numFmtId="171" fontId="13" fillId="19" borderId="20" xfId="0" applyNumberFormat="1" applyFont="1" applyFill="1" applyBorder="1" applyAlignment="1" applyProtection="1">
      <alignment horizontal="center" vertical="center" wrapText="1"/>
      <protection locked="0"/>
    </xf>
    <xf numFmtId="0" fontId="13" fillId="0" borderId="0" xfId="0" applyFont="1" applyAlignment="1" applyProtection="1">
      <protection locked="0"/>
    </xf>
    <xf numFmtId="0" fontId="18" fillId="0" borderId="0" xfId="0" applyFont="1" applyFill="1" applyBorder="1" applyAlignment="1" applyProtection="1">
      <protection locked="0"/>
    </xf>
    <xf numFmtId="0" fontId="18" fillId="0" borderId="10" xfId="0" applyFont="1" applyFill="1" applyBorder="1" applyAlignment="1" applyProtection="1">
      <protection locked="0"/>
    </xf>
    <xf numFmtId="0" fontId="20" fillId="0" borderId="0" xfId="0" applyFont="1" applyFill="1" applyBorder="1" applyAlignment="1" applyProtection="1">
      <protection locked="0"/>
    </xf>
    <xf numFmtId="0" fontId="26" fillId="0" borderId="34" xfId="0" applyFont="1" applyFill="1" applyBorder="1" applyAlignment="1" applyProtection="1">
      <protection locked="0"/>
    </xf>
    <xf numFmtId="42" fontId="22" fillId="19" borderId="59" xfId="29" applyNumberFormat="1" applyFont="1" applyFill="1" applyBorder="1" applyAlignment="1" applyProtection="1">
      <protection locked="0"/>
    </xf>
    <xf numFmtId="42" fontId="22" fillId="19" borderId="82" xfId="29" applyNumberFormat="1" applyFont="1" applyFill="1" applyBorder="1" applyAlignment="1" applyProtection="1">
      <protection locked="0"/>
    </xf>
    <xf numFmtId="0" fontId="20" fillId="0" borderId="35" xfId="0" applyFont="1" applyFill="1" applyBorder="1" applyAlignment="1" applyProtection="1">
      <protection locked="0"/>
    </xf>
    <xf numFmtId="0" fontId="20" fillId="0" borderId="34" xfId="0" applyFont="1" applyFill="1" applyBorder="1" applyAlignment="1" applyProtection="1">
      <alignment wrapText="1"/>
      <protection locked="0"/>
    </xf>
    <xf numFmtId="0" fontId="18" fillId="0" borderId="0" xfId="0" applyFont="1" applyAlignment="1" applyProtection="1">
      <protection locked="0"/>
    </xf>
    <xf numFmtId="0" fontId="21" fillId="0" borderId="10" xfId="0" applyFont="1" applyFill="1" applyBorder="1" applyAlignment="1" applyProtection="1">
      <protection locked="0"/>
    </xf>
    <xf numFmtId="0" fontId="26" fillId="0" borderId="0" xfId="0" applyFont="1" applyFill="1" applyBorder="1" applyAlignment="1" applyProtection="1">
      <protection locked="0"/>
    </xf>
    <xf numFmtId="43" fontId="49" fillId="0" borderId="29" xfId="28" applyFont="1" applyBorder="1" applyAlignment="1" applyProtection="1">
      <alignment horizontal="center" wrapText="1"/>
      <protection locked="0"/>
    </xf>
    <xf numFmtId="0" fontId="21" fillId="0" borderId="0" xfId="0" applyFont="1" applyAlignment="1" applyProtection="1">
      <protection locked="0"/>
    </xf>
    <xf numFmtId="166" fontId="21" fillId="19" borderId="28" xfId="29" applyNumberFormat="1" applyFont="1" applyFill="1" applyBorder="1" applyAlignment="1" applyProtection="1">
      <alignment horizontal="center" vertical="center" wrapText="1"/>
      <protection locked="0"/>
    </xf>
    <xf numFmtId="166" fontId="21" fillId="19" borderId="25" xfId="29" applyNumberFormat="1" applyFont="1" applyFill="1" applyBorder="1" applyAlignment="1" applyProtection="1">
      <alignment horizontal="center" vertical="center" wrapText="1"/>
      <protection locked="0"/>
    </xf>
    <xf numFmtId="166" fontId="21" fillId="19" borderId="26" xfId="29" applyNumberFormat="1" applyFont="1" applyFill="1" applyBorder="1" applyAlignment="1" applyProtection="1">
      <alignment horizontal="center" vertical="center" wrapText="1"/>
      <protection locked="0"/>
    </xf>
    <xf numFmtId="0" fontId="26" fillId="0" borderId="53" xfId="0" applyFont="1" applyFill="1" applyBorder="1" applyAlignment="1" applyProtection="1">
      <alignment horizontal="center" vertical="center" wrapText="1"/>
      <protection locked="0"/>
    </xf>
    <xf numFmtId="0" fontId="49" fillId="0" borderId="22" xfId="0" applyFont="1" applyBorder="1" applyAlignment="1" applyProtection="1">
      <alignment horizontal="left" vertical="center"/>
      <protection locked="0"/>
    </xf>
    <xf numFmtId="0" fontId="49" fillId="0" borderId="26" xfId="0" applyFont="1" applyBorder="1" applyAlignment="1" applyProtection="1">
      <alignment horizontal="left" vertical="center"/>
      <protection locked="0"/>
    </xf>
    <xf numFmtId="0" fontId="22" fillId="0" borderId="13" xfId="0" applyFont="1" applyBorder="1" applyAlignment="1" applyProtection="1">
      <alignment vertical="center" wrapText="1"/>
      <protection locked="0"/>
    </xf>
    <xf numFmtId="0" fontId="22" fillId="0" borderId="13" xfId="0" applyFont="1" applyBorder="1" applyAlignment="1" applyProtection="1">
      <alignment horizontal="center" vertical="center" wrapText="1"/>
      <protection locked="0"/>
    </xf>
    <xf numFmtId="42" fontId="22" fillId="0" borderId="13" xfId="29" applyNumberFormat="1" applyFont="1" applyBorder="1" applyAlignment="1" applyProtection="1">
      <alignment vertical="center"/>
      <protection locked="0"/>
    </xf>
    <xf numFmtId="42" fontId="22" fillId="0" borderId="24" xfId="29" applyNumberFormat="1" applyFont="1" applyBorder="1" applyAlignment="1" applyProtection="1">
      <alignment vertical="center"/>
      <protection locked="0"/>
    </xf>
    <xf numFmtId="0" fontId="22" fillId="0" borderId="0" xfId="0" applyFont="1" applyBorder="1" applyAlignment="1" applyProtection="1">
      <alignment vertical="center"/>
      <protection locked="0"/>
    </xf>
    <xf numFmtId="0" fontId="49" fillId="0" borderId="22" xfId="0" applyFont="1" applyFill="1" applyBorder="1" applyAlignment="1" applyProtection="1">
      <alignment horizontal="left" vertical="center"/>
      <protection locked="0"/>
    </xf>
    <xf numFmtId="0" fontId="22" fillId="0" borderId="13" xfId="0" applyFont="1" applyFill="1" applyBorder="1" applyAlignment="1" applyProtection="1">
      <alignment vertical="center" wrapText="1"/>
      <protection locked="0"/>
    </xf>
    <xf numFmtId="41" fontId="22" fillId="0" borderId="13" xfId="29" applyNumberFormat="1" applyFont="1" applyFill="1" applyBorder="1" applyAlignment="1" applyProtection="1">
      <alignment vertical="center"/>
      <protection locked="0"/>
    </xf>
    <xf numFmtId="42" fontId="22" fillId="0" borderId="29" xfId="29" applyNumberFormat="1" applyFont="1" applyFill="1" applyBorder="1" applyAlignment="1" applyProtection="1">
      <alignment vertical="center"/>
      <protection locked="0"/>
    </xf>
    <xf numFmtId="0" fontId="22" fillId="0" borderId="24" xfId="0" applyFont="1" applyFill="1" applyBorder="1" applyAlignment="1" applyProtection="1">
      <alignment vertical="center"/>
      <protection locked="0"/>
    </xf>
    <xf numFmtId="0" fontId="49" fillId="0" borderId="22"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21" fillId="0" borderId="22" xfId="0" applyFont="1" applyBorder="1" applyAlignment="1" applyProtection="1">
      <alignment horizontal="center" vertical="center"/>
      <protection locked="0"/>
    </xf>
    <xf numFmtId="0" fontId="27" fillId="0" borderId="47" xfId="0" applyFont="1" applyBorder="1" applyAlignment="1" applyProtection="1">
      <alignment vertical="center"/>
      <protection locked="0"/>
    </xf>
    <xf numFmtId="0" fontId="27" fillId="0" borderId="26" xfId="0" applyFont="1" applyBorder="1" applyAlignment="1" applyProtection="1">
      <alignment vertical="center" wrapText="1"/>
      <protection locked="0"/>
    </xf>
    <xf numFmtId="42" fontId="21" fillId="0" borderId="26" xfId="29" applyNumberFormat="1" applyFont="1" applyBorder="1" applyAlignment="1" applyProtection="1">
      <alignment vertical="center" wrapText="1"/>
      <protection locked="0"/>
    </xf>
    <xf numFmtId="0" fontId="21" fillId="0" borderId="0" xfId="0" applyFont="1" applyAlignment="1" applyProtection="1"/>
    <xf numFmtId="0" fontId="20" fillId="0" borderId="0" xfId="0" applyFont="1" applyFill="1" applyBorder="1" applyAlignment="1" applyProtection="1">
      <alignment horizontal="left" wrapText="1"/>
      <protection locked="0"/>
    </xf>
    <xf numFmtId="0" fontId="26"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xf>
    <xf numFmtId="0" fontId="22" fillId="0" borderId="64" xfId="0" applyFont="1" applyBorder="1" applyAlignment="1" applyProtection="1">
      <alignment horizontal="center" vertical="center" wrapText="1"/>
    </xf>
    <xf numFmtId="0" fontId="22" fillId="0" borderId="43" xfId="0" applyFont="1" applyBorder="1" applyAlignment="1" applyProtection="1">
      <alignment horizontal="center" vertical="center" wrapText="1"/>
    </xf>
    <xf numFmtId="0" fontId="21" fillId="0" borderId="0" xfId="0" applyFont="1" applyAlignment="1" applyProtection="1"/>
    <xf numFmtId="0" fontId="0" fillId="0" borderId="0" xfId="0" applyAlignment="1" applyProtection="1"/>
    <xf numFmtId="0" fontId="0" fillId="0" borderId="0" xfId="0" applyAlignment="1" applyProtection="1">
      <protection locked="0"/>
    </xf>
    <xf numFmtId="0" fontId="21" fillId="19" borderId="25" xfId="0" applyFont="1" applyFill="1" applyBorder="1" applyAlignment="1" applyProtection="1">
      <alignment vertical="center" wrapText="1"/>
      <protection locked="0"/>
    </xf>
    <xf numFmtId="0" fontId="22" fillId="0" borderId="13"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69" xfId="0" applyFont="1" applyBorder="1" applyAlignment="1" applyProtection="1">
      <alignment horizontal="center" vertical="center" wrapText="1"/>
    </xf>
    <xf numFmtId="0" fontId="13" fillId="19" borderId="10" xfId="0" applyFont="1" applyFill="1" applyBorder="1" applyAlignment="1" applyProtection="1">
      <protection locked="0"/>
    </xf>
    <xf numFmtId="0" fontId="21" fillId="0" borderId="10" xfId="0" applyFont="1" applyBorder="1" applyAlignment="1" applyProtection="1">
      <alignment vertical="center"/>
    </xf>
    <xf numFmtId="0" fontId="13" fillId="0" borderId="0" xfId="0" applyFont="1" applyAlignment="1" applyProtection="1">
      <alignment vertical="center"/>
    </xf>
    <xf numFmtId="0" fontId="13" fillId="0" borderId="0" xfId="0" applyFont="1" applyAlignment="1" applyProtection="1"/>
    <xf numFmtId="0" fontId="20" fillId="0" borderId="34" xfId="0" applyFont="1" applyFill="1" applyBorder="1" applyAlignment="1" applyProtection="1"/>
    <xf numFmtId="42" fontId="18" fillId="19" borderId="34" xfId="29" applyNumberFormat="1" applyFont="1" applyFill="1" applyBorder="1" applyAlignment="1" applyProtection="1">
      <protection locked="0"/>
    </xf>
    <xf numFmtId="0" fontId="20" fillId="0" borderId="35" xfId="0" applyFont="1" applyFill="1" applyBorder="1" applyAlignment="1" applyProtection="1"/>
    <xf numFmtId="0" fontId="28" fillId="0" borderId="0" xfId="0" applyFont="1" applyFill="1" applyBorder="1" applyAlignment="1" applyProtection="1">
      <alignment wrapText="1"/>
    </xf>
    <xf numFmtId="165" fontId="22" fillId="19" borderId="28" xfId="29" applyNumberFormat="1" applyFont="1" applyFill="1" applyBorder="1" applyAlignment="1" applyProtection="1">
      <protection locked="0"/>
    </xf>
    <xf numFmtId="0" fontId="21" fillId="0" borderId="46" xfId="0" applyFont="1" applyFill="1" applyBorder="1" applyAlignment="1" applyProtection="1"/>
    <xf numFmtId="0" fontId="26" fillId="0" borderId="34" xfId="0" applyFont="1" applyFill="1" applyBorder="1" applyAlignment="1" applyProtection="1">
      <alignment horizontal="center" vertical="center" wrapText="1"/>
      <protection locked="0"/>
    </xf>
    <xf numFmtId="0" fontId="26" fillId="0" borderId="35" xfId="0" applyFont="1" applyFill="1" applyBorder="1" applyAlignment="1" applyProtection="1"/>
    <xf numFmtId="0" fontId="49" fillId="0" borderId="0" xfId="0" applyFont="1" applyFill="1" applyBorder="1" applyAlignment="1" applyProtection="1"/>
    <xf numFmtId="42" fontId="49" fillId="0" borderId="19" xfId="29" applyNumberFormat="1" applyFont="1" applyBorder="1" applyAlignment="1" applyProtection="1">
      <alignment horizontal="center" vertical="top" wrapText="1"/>
    </xf>
    <xf numFmtId="0" fontId="26" fillId="0" borderId="34" xfId="0" applyFont="1" applyFill="1" applyBorder="1" applyAlignment="1" applyProtection="1">
      <alignment wrapText="1"/>
    </xf>
    <xf numFmtId="0" fontId="21" fillId="0" borderId="0" xfId="0" applyFont="1" applyBorder="1" applyAlignment="1" applyProtection="1">
      <alignment horizontal="centerContinuous" vertical="center"/>
      <protection locked="0"/>
    </xf>
    <xf numFmtId="0" fontId="26" fillId="0" borderId="0" xfId="0" applyFont="1" applyFill="1" applyBorder="1" applyAlignment="1" applyProtection="1">
      <alignment horizontal="left"/>
      <protection locked="0"/>
    </xf>
    <xf numFmtId="0" fontId="22" fillId="0" borderId="0" xfId="0" applyFont="1" applyAlignment="1" applyProtection="1">
      <protection locked="0"/>
    </xf>
    <xf numFmtId="0" fontId="21" fillId="0" borderId="10" xfId="0" applyFont="1" applyBorder="1" applyAlignment="1" applyProtection="1">
      <alignment vertical="center"/>
      <protection locked="0"/>
    </xf>
    <xf numFmtId="0" fontId="21" fillId="0" borderId="0" xfId="0" applyFont="1" applyAlignment="1" applyProtection="1">
      <alignment horizontal="left"/>
      <protection locked="0"/>
    </xf>
    <xf numFmtId="0" fontId="59" fillId="0" borderId="0" xfId="0" applyFont="1" applyProtection="1"/>
    <xf numFmtId="0" fontId="13" fillId="0" borderId="0" xfId="0" applyFont="1" applyAlignment="1" applyProtection="1">
      <alignment horizontal="right"/>
      <protection locked="0"/>
    </xf>
    <xf numFmtId="44" fontId="13" fillId="0" borderId="0" xfId="29" applyFont="1" applyBorder="1" applyAlignment="1" applyProtection="1">
      <alignment horizontal="center"/>
      <protection locked="0"/>
    </xf>
    <xf numFmtId="0" fontId="13" fillId="26" borderId="20" xfId="0" applyFont="1" applyFill="1" applyBorder="1" applyAlignment="1" applyProtection="1">
      <alignment horizontal="center" vertical="center" wrapText="1"/>
      <protection locked="0"/>
    </xf>
    <xf numFmtId="3" fontId="13" fillId="26" borderId="20" xfId="0" applyNumberFormat="1" applyFont="1" applyFill="1" applyBorder="1" applyAlignment="1" applyProtection="1">
      <alignment horizontal="center" vertical="center" wrapText="1"/>
      <protection locked="0"/>
    </xf>
    <xf numFmtId="0" fontId="13" fillId="0" borderId="0" xfId="0" applyFont="1" applyAlignment="1" applyProtection="1">
      <alignment horizontal="left"/>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center"/>
      <protection locked="0"/>
    </xf>
    <xf numFmtId="0" fontId="13" fillId="0" borderId="10" xfId="0" applyFont="1" applyBorder="1" applyAlignment="1" applyProtection="1">
      <alignment horizontal="left"/>
      <protection locked="0"/>
    </xf>
    <xf numFmtId="0" fontId="13" fillId="0" borderId="0" xfId="0" applyFont="1" applyBorder="1" applyAlignment="1" applyProtection="1">
      <protection locked="0"/>
    </xf>
    <xf numFmtId="0" fontId="13" fillId="0" borderId="10" xfId="0" applyFont="1" applyBorder="1" applyAlignment="1" applyProtection="1">
      <alignment horizontal="center"/>
      <protection locked="0"/>
    </xf>
    <xf numFmtId="0" fontId="21" fillId="0" borderId="0" xfId="0" applyFont="1" applyBorder="1"/>
    <xf numFmtId="0" fontId="21" fillId="0" borderId="0" xfId="0" applyFont="1" applyAlignment="1" applyProtection="1">
      <alignment horizontal="centerContinuous"/>
      <protection locked="0"/>
    </xf>
    <xf numFmtId="0" fontId="61" fillId="0" borderId="0" xfId="0" applyFont="1" applyProtection="1">
      <protection locked="0"/>
    </xf>
    <xf numFmtId="0" fontId="22" fillId="0" borderId="0" xfId="0" applyFont="1" applyAlignment="1" applyProtection="1">
      <alignment wrapText="1"/>
      <protection locked="0"/>
    </xf>
    <xf numFmtId="0" fontId="26" fillId="0" borderId="0" xfId="0" applyFont="1" applyProtection="1">
      <protection locked="0"/>
    </xf>
    <xf numFmtId="44" fontId="21" fillId="0" borderId="0" xfId="29" applyFont="1" applyFill="1" applyProtection="1">
      <protection locked="0"/>
    </xf>
    <xf numFmtId="0" fontId="50" fillId="0" borderId="0" xfId="0" applyFont="1" applyProtection="1">
      <protection locked="0"/>
    </xf>
    <xf numFmtId="0" fontId="50" fillId="0" borderId="0" xfId="0" applyFont="1" applyAlignment="1" applyProtection="1">
      <alignment vertical="top"/>
      <protection locked="0"/>
    </xf>
    <xf numFmtId="0" fontId="0" fillId="0" borderId="0" xfId="0" applyBorder="1" applyAlignment="1" applyProtection="1">
      <protection locked="0"/>
    </xf>
    <xf numFmtId="0" fontId="20" fillId="21" borderId="0" xfId="0" applyFont="1" applyFill="1" applyBorder="1" applyAlignment="1" applyProtection="1">
      <protection locked="0"/>
    </xf>
    <xf numFmtId="0" fontId="20" fillId="21" borderId="0" xfId="0" applyFont="1" applyFill="1" applyBorder="1" applyAlignment="1" applyProtection="1">
      <alignment horizontal="left"/>
      <protection locked="0"/>
    </xf>
    <xf numFmtId="0" fontId="21" fillId="0" borderId="0" xfId="0" applyFont="1" applyBorder="1" applyProtection="1">
      <protection locked="0"/>
    </xf>
    <xf numFmtId="0" fontId="21" fillId="0" borderId="0" xfId="0" applyFont="1" applyAlignment="1" applyProtection="1">
      <alignment horizontal="centerContinuous"/>
    </xf>
    <xf numFmtId="0" fontId="61" fillId="0" borderId="0" xfId="0" applyFont="1" applyProtection="1"/>
    <xf numFmtId="0" fontId="22" fillId="0" borderId="13" xfId="0" applyFont="1" applyFill="1" applyBorder="1" applyAlignment="1" applyProtection="1">
      <alignment horizontal="center" vertical="center" wrapText="1"/>
      <protection locked="0"/>
    </xf>
    <xf numFmtId="0" fontId="22" fillId="0" borderId="13" xfId="0" applyFont="1" applyBorder="1" applyAlignment="1" applyProtection="1">
      <alignment horizontal="center" vertical="center"/>
    </xf>
    <xf numFmtId="42" fontId="22" fillId="21" borderId="36" xfId="29" applyNumberFormat="1" applyFont="1" applyFill="1" applyBorder="1" applyAlignment="1" applyProtection="1">
      <alignment vertical="center"/>
    </xf>
    <xf numFmtId="42" fontId="22" fillId="0" borderId="47" xfId="29" applyNumberFormat="1" applyFont="1" applyBorder="1" applyAlignment="1" applyProtection="1">
      <alignment vertical="center"/>
      <protection locked="0"/>
    </xf>
    <xf numFmtId="0" fontId="22" fillId="0" borderId="38" xfId="0" applyFont="1" applyBorder="1" applyAlignment="1" applyProtection="1">
      <alignment horizontal="center" vertical="center" wrapText="1"/>
      <protection locked="0"/>
    </xf>
    <xf numFmtId="0" fontId="21" fillId="0" borderId="17" xfId="0" applyFont="1" applyBorder="1" applyAlignment="1" applyProtection="1">
      <alignment horizontal="left" vertical="center" wrapText="1"/>
      <protection locked="0"/>
    </xf>
    <xf numFmtId="0" fontId="22" fillId="0" borderId="21" xfId="0" applyFont="1" applyBorder="1" applyAlignment="1" applyProtection="1">
      <alignment horizontal="center" vertical="center" wrapText="1"/>
      <protection locked="0"/>
    </xf>
    <xf numFmtId="0" fontId="21" fillId="0" borderId="18" xfId="0" applyFont="1" applyBorder="1" applyAlignment="1" applyProtection="1">
      <alignment horizontal="left" vertical="center" wrapText="1"/>
      <protection locked="0"/>
    </xf>
    <xf numFmtId="0" fontId="21" fillId="0" borderId="27" xfId="0" applyFont="1" applyBorder="1" applyAlignment="1" applyProtection="1">
      <alignment horizontal="center" vertical="center"/>
      <protection locked="0"/>
    </xf>
    <xf numFmtId="0" fontId="21" fillId="0" borderId="42" xfId="0" applyFont="1" applyBorder="1" applyAlignment="1" applyProtection="1">
      <alignment vertical="center" wrapText="1"/>
      <protection locked="0"/>
    </xf>
    <xf numFmtId="0" fontId="21" fillId="0" borderId="18" xfId="0" applyFont="1" applyBorder="1" applyAlignment="1" applyProtection="1">
      <alignment vertical="center" wrapText="1"/>
      <protection locked="0"/>
    </xf>
    <xf numFmtId="165" fontId="13" fillId="0" borderId="0" xfId="29" applyNumberFormat="1" applyFont="1" applyBorder="1" applyAlignment="1" applyProtection="1">
      <alignment horizontal="center"/>
      <protection locked="0"/>
    </xf>
    <xf numFmtId="3" fontId="13" fillId="0" borderId="0" xfId="0" applyNumberFormat="1"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6" fillId="0" borderId="0" xfId="0" applyFont="1" applyAlignment="1" applyProtection="1">
      <protection locked="0"/>
    </xf>
    <xf numFmtId="0" fontId="20" fillId="21" borderId="0" xfId="0" applyFont="1" applyFill="1" applyBorder="1" applyAlignment="1" applyProtection="1">
      <alignment horizontal="left"/>
      <protection locked="0"/>
    </xf>
    <xf numFmtId="0" fontId="26" fillId="0" borderId="0" xfId="0" applyFont="1" applyFill="1" applyBorder="1" applyAlignment="1" applyProtection="1">
      <alignment horizontal="left" wrapText="1"/>
      <protection locked="0"/>
    </xf>
    <xf numFmtId="0" fontId="18" fillId="0" borderId="0" xfId="0" applyFont="1" applyFill="1" applyAlignment="1" applyProtection="1"/>
    <xf numFmtId="0" fontId="3" fillId="0" borderId="0" xfId="69"/>
    <xf numFmtId="170" fontId="78" fillId="29" borderId="87" xfId="69" applyNumberFormat="1" applyFont="1" applyFill="1" applyBorder="1"/>
    <xf numFmtId="44" fontId="73" fillId="29" borderId="87" xfId="71" applyFont="1" applyFill="1" applyBorder="1" applyAlignment="1">
      <alignment horizontal="center" vertical="center"/>
    </xf>
    <xf numFmtId="170" fontId="72" fillId="0" borderId="0" xfId="71" applyNumberFormat="1" applyFont="1" applyBorder="1" applyAlignment="1">
      <alignment vertical="center"/>
    </xf>
    <xf numFmtId="0" fontId="72" fillId="0" borderId="0" xfId="70" applyFont="1" applyAlignment="1">
      <alignment horizontal="left" vertical="center"/>
    </xf>
    <xf numFmtId="0" fontId="72" fillId="0" borderId="0" xfId="70" applyFont="1" applyAlignment="1">
      <alignment horizontal="center" vertical="center"/>
    </xf>
    <xf numFmtId="0" fontId="71" fillId="0" borderId="0" xfId="70" applyFont="1" applyAlignment="1">
      <alignment vertical="center"/>
    </xf>
    <xf numFmtId="170" fontId="72" fillId="0" borderId="58" xfId="71" applyNumberFormat="1" applyFont="1" applyBorder="1" applyAlignment="1">
      <alignment vertical="center"/>
    </xf>
    <xf numFmtId="0" fontId="72" fillId="0" borderId="87" xfId="70" applyFont="1" applyBorder="1" applyAlignment="1">
      <alignment horizontal="left" vertical="center"/>
    </xf>
    <xf numFmtId="0" fontId="72" fillId="0" borderId="76" xfId="70" applyFont="1" applyBorder="1" applyAlignment="1">
      <alignment horizontal="center" vertical="center"/>
    </xf>
    <xf numFmtId="0" fontId="71" fillId="0" borderId="87" xfId="70" applyFont="1" applyBorder="1" applyAlignment="1">
      <alignment vertical="center"/>
    </xf>
    <xf numFmtId="170" fontId="71" fillId="0" borderId="82" xfId="71" applyNumberFormat="1" applyFont="1" applyBorder="1" applyAlignment="1">
      <alignment vertical="center"/>
    </xf>
    <xf numFmtId="0" fontId="71" fillId="0" borderId="87" xfId="70" applyFont="1" applyBorder="1" applyAlignment="1" applyProtection="1">
      <alignment horizontal="center"/>
      <protection locked="0"/>
    </xf>
    <xf numFmtId="0" fontId="71" fillId="0" borderId="34" xfId="70" applyFont="1" applyBorder="1" applyAlignment="1">
      <alignment vertical="center" wrapText="1"/>
    </xf>
    <xf numFmtId="0" fontId="71" fillId="0" borderId="86" xfId="70" applyFont="1" applyBorder="1" applyAlignment="1">
      <alignment horizontal="center" vertical="center" wrapText="1"/>
    </xf>
    <xf numFmtId="0" fontId="72" fillId="0" borderId="82" xfId="70" applyFont="1" applyBorder="1" applyAlignment="1">
      <alignment horizontal="center" vertical="center"/>
    </xf>
    <xf numFmtId="0" fontId="72" fillId="0" borderId="86" xfId="70" applyFont="1" applyBorder="1" applyAlignment="1">
      <alignment horizontal="center" vertical="center"/>
    </xf>
    <xf numFmtId="0" fontId="3" fillId="27" borderId="87" xfId="69" applyFill="1" applyBorder="1"/>
    <xf numFmtId="170" fontId="71" fillId="0" borderId="82" xfId="71" applyNumberFormat="1" applyFont="1" applyFill="1" applyBorder="1" applyAlignment="1">
      <alignment vertical="center"/>
    </xf>
    <xf numFmtId="170" fontId="71" fillId="28" borderId="82" xfId="71" applyNumberFormat="1" applyFont="1" applyFill="1" applyBorder="1" applyAlignment="1">
      <alignment vertical="center"/>
    </xf>
    <xf numFmtId="0" fontId="71" fillId="28" borderId="87" xfId="70" applyFont="1" applyFill="1" applyBorder="1" applyAlignment="1">
      <alignment horizontal="center"/>
    </xf>
    <xf numFmtId="0" fontId="71" fillId="0" borderId="87" xfId="70" applyFont="1" applyBorder="1" applyAlignment="1">
      <alignment horizontal="center"/>
    </xf>
    <xf numFmtId="170" fontId="71" fillId="28" borderId="82" xfId="70" applyNumberFormat="1" applyFont="1" applyFill="1" applyBorder="1"/>
    <xf numFmtId="170" fontId="77" fillId="0" borderId="87" xfId="69" applyNumberFormat="1" applyFont="1" applyBorder="1" applyAlignment="1">
      <alignment vertical="center"/>
    </xf>
    <xf numFmtId="170" fontId="72" fillId="0" borderId="82" xfId="71" applyNumberFormat="1" applyFont="1" applyBorder="1" applyAlignment="1">
      <alignment vertical="center"/>
    </xf>
    <xf numFmtId="0" fontId="72" fillId="0" borderId="87" xfId="70" applyFont="1" applyBorder="1" applyAlignment="1" applyProtection="1">
      <alignment horizontal="center"/>
      <protection locked="0"/>
    </xf>
    <xf numFmtId="0" fontId="74" fillId="25" borderId="82" xfId="70" applyFont="1" applyFill="1" applyBorder="1" applyAlignment="1">
      <alignment vertical="center" wrapText="1"/>
    </xf>
    <xf numFmtId="0" fontId="72" fillId="0" borderId="62" xfId="70" applyFont="1" applyBorder="1" applyAlignment="1">
      <alignment horizontal="center" vertical="center"/>
    </xf>
    <xf numFmtId="0" fontId="72" fillId="0" borderId="82" xfId="70" applyFont="1" applyBorder="1" applyAlignment="1">
      <alignment horizontal="center" vertical="center" wrapText="1"/>
    </xf>
    <xf numFmtId="170" fontId="78" fillId="29" borderId="87" xfId="69" applyNumberFormat="1" applyFont="1" applyFill="1" applyBorder="1" applyAlignment="1">
      <alignment vertical="center"/>
    </xf>
    <xf numFmtId="0" fontId="3" fillId="0" borderId="0" xfId="69" applyAlignment="1">
      <alignment vertical="center"/>
    </xf>
    <xf numFmtId="0" fontId="71" fillId="0" borderId="87" xfId="70" applyFont="1" applyBorder="1" applyAlignment="1" applyProtection="1">
      <alignment horizontal="center" vertical="center"/>
      <protection locked="0"/>
    </xf>
    <xf numFmtId="0" fontId="3" fillId="27" borderId="87" xfId="69" applyFill="1" applyBorder="1" applyAlignment="1">
      <alignment vertical="center"/>
    </xf>
    <xf numFmtId="0" fontId="71" fillId="28" borderId="87" xfId="70" applyFont="1" applyFill="1" applyBorder="1" applyAlignment="1">
      <alignment horizontal="center" vertical="center"/>
    </xf>
    <xf numFmtId="170" fontId="71" fillId="28" borderId="82" xfId="70" applyNumberFormat="1" applyFont="1" applyFill="1" applyBorder="1" applyAlignment="1">
      <alignment vertical="center"/>
    </xf>
    <xf numFmtId="170" fontId="69" fillId="0" borderId="82" xfId="71" applyNumberFormat="1" applyFont="1" applyFill="1" applyBorder="1" applyAlignment="1">
      <alignment vertical="center"/>
    </xf>
    <xf numFmtId="0" fontId="69" fillId="0" borderId="87" xfId="70" applyFont="1" applyBorder="1" applyAlignment="1" applyProtection="1">
      <alignment horizontal="center" vertical="center"/>
      <protection locked="0"/>
    </xf>
    <xf numFmtId="0" fontId="72" fillId="0" borderId="87" xfId="70" applyFont="1" applyBorder="1" applyAlignment="1" applyProtection="1">
      <alignment horizontal="center" vertical="center"/>
      <protection locked="0"/>
    </xf>
    <xf numFmtId="0" fontId="71" fillId="0" borderId="87" xfId="70" applyFont="1" applyBorder="1" applyAlignment="1">
      <alignment horizontal="center" vertical="center"/>
    </xf>
    <xf numFmtId="8" fontId="3" fillId="0" borderId="0" xfId="69" applyNumberFormat="1"/>
    <xf numFmtId="8" fontId="78" fillId="29" borderId="87" xfId="69" applyNumberFormat="1" applyFont="1" applyFill="1" applyBorder="1" applyAlignment="1">
      <alignment vertical="center"/>
    </xf>
    <xf numFmtId="8" fontId="73" fillId="29" borderId="87" xfId="71" applyNumberFormat="1" applyFont="1" applyFill="1" applyBorder="1" applyAlignment="1">
      <alignment horizontal="center" vertical="center"/>
    </xf>
    <xf numFmtId="8" fontId="72" fillId="0" borderId="0" xfId="71" applyNumberFormat="1" applyFont="1" applyBorder="1" applyAlignment="1">
      <alignment vertical="center"/>
    </xf>
    <xf numFmtId="8" fontId="72" fillId="0" borderId="58" xfId="71" applyNumberFormat="1" applyFont="1" applyBorder="1" applyAlignment="1">
      <alignment vertical="center"/>
    </xf>
    <xf numFmtId="8" fontId="71" fillId="0" borderId="82" xfId="71" applyNumberFormat="1" applyFont="1" applyBorder="1" applyAlignment="1">
      <alignment vertical="center"/>
    </xf>
    <xf numFmtId="8" fontId="72" fillId="0" borderId="82" xfId="70" applyNumberFormat="1" applyFont="1" applyBorder="1" applyAlignment="1">
      <alignment horizontal="center" vertical="center"/>
    </xf>
    <xf numFmtId="8" fontId="3" fillId="27" borderId="87" xfId="69" applyNumberFormat="1" applyFill="1" applyBorder="1" applyAlignment="1">
      <alignment vertical="center"/>
    </xf>
    <xf numFmtId="8" fontId="71" fillId="0" borderId="82" xfId="71" applyNumberFormat="1" applyFont="1" applyFill="1" applyBorder="1" applyAlignment="1">
      <alignment vertical="center"/>
    </xf>
    <xf numFmtId="8" fontId="71" fillId="28" borderId="82" xfId="71" applyNumberFormat="1" applyFont="1" applyFill="1" applyBorder="1" applyAlignment="1">
      <alignment vertical="center"/>
    </xf>
    <xf numFmtId="8" fontId="71" fillId="28" borderId="82" xfId="70" applyNumberFormat="1" applyFont="1" applyFill="1" applyBorder="1" applyAlignment="1">
      <alignment vertical="center"/>
    </xf>
    <xf numFmtId="8" fontId="69" fillId="0" borderId="82" xfId="71" applyNumberFormat="1" applyFont="1" applyFill="1" applyBorder="1" applyAlignment="1">
      <alignment vertical="center"/>
    </xf>
    <xf numFmtId="8" fontId="3" fillId="0" borderId="0" xfId="69" applyNumberFormat="1" applyAlignment="1">
      <alignment vertical="center"/>
    </xf>
    <xf numFmtId="8" fontId="77" fillId="0" borderId="87" xfId="69" applyNumberFormat="1" applyFont="1" applyBorder="1" applyAlignment="1">
      <alignment vertical="center"/>
    </xf>
    <xf numFmtId="8" fontId="72" fillId="0" borderId="82" xfId="71" applyNumberFormat="1" applyFont="1" applyBorder="1" applyAlignment="1">
      <alignment vertical="center"/>
    </xf>
    <xf numFmtId="8" fontId="72" fillId="0" borderId="62" xfId="70" applyNumberFormat="1" applyFont="1" applyBorder="1" applyAlignment="1">
      <alignment horizontal="center" vertical="center"/>
    </xf>
    <xf numFmtId="8" fontId="72" fillId="0" borderId="82" xfId="70" applyNumberFormat="1" applyFont="1" applyBorder="1" applyAlignment="1">
      <alignment horizontal="center" vertical="center" wrapText="1"/>
    </xf>
    <xf numFmtId="0" fontId="2" fillId="0" borderId="0" xfId="72"/>
    <xf numFmtId="170" fontId="78" fillId="29" borderId="87" xfId="72" applyNumberFormat="1" applyFont="1" applyFill="1" applyBorder="1" applyAlignment="1">
      <alignment vertical="center"/>
    </xf>
    <xf numFmtId="44" fontId="73" fillId="29" borderId="87" xfId="74" applyFont="1" applyFill="1" applyBorder="1" applyAlignment="1" applyProtection="1">
      <alignment horizontal="center" vertical="center"/>
    </xf>
    <xf numFmtId="0" fontId="2" fillId="0" borderId="0" xfId="72" applyAlignment="1">
      <alignment vertical="center"/>
    </xf>
    <xf numFmtId="0" fontId="71" fillId="0" borderId="0" xfId="73" applyFont="1" applyAlignment="1">
      <alignment horizontal="center" vertical="center"/>
    </xf>
    <xf numFmtId="170" fontId="72" fillId="0" borderId="58" xfId="74" applyNumberFormat="1" applyFont="1" applyFill="1" applyBorder="1" applyAlignment="1" applyProtection="1">
      <alignment vertical="center"/>
    </xf>
    <xf numFmtId="0" fontId="72" fillId="0" borderId="87" xfId="73" applyFont="1" applyBorder="1" applyAlignment="1">
      <alignment horizontal="left" vertical="center"/>
    </xf>
    <xf numFmtId="0" fontId="72" fillId="0" borderId="76" xfId="73" applyFont="1" applyBorder="1" applyAlignment="1">
      <alignment horizontal="center" vertical="center"/>
    </xf>
    <xf numFmtId="0" fontId="71" fillId="0" borderId="87" xfId="73" applyFont="1" applyBorder="1" applyAlignment="1">
      <alignment vertical="center"/>
    </xf>
    <xf numFmtId="170" fontId="71" fillId="0" borderId="82" xfId="74" applyNumberFormat="1" applyFont="1" applyFill="1" applyBorder="1" applyAlignment="1" applyProtection="1">
      <alignment vertical="center"/>
    </xf>
    <xf numFmtId="0" fontId="71" fillId="0" borderId="87" xfId="73" applyFont="1" applyBorder="1" applyAlignment="1" applyProtection="1">
      <alignment horizontal="center" vertical="center"/>
      <protection locked="0"/>
    </xf>
    <xf numFmtId="0" fontId="71" fillId="0" borderId="34" xfId="73" applyFont="1" applyBorder="1" applyAlignment="1">
      <alignment vertical="center" wrapText="1"/>
    </xf>
    <xf numFmtId="0" fontId="71" fillId="0" borderId="86" xfId="73" applyFont="1" applyBorder="1" applyAlignment="1">
      <alignment horizontal="center" vertical="center" wrapText="1"/>
    </xf>
    <xf numFmtId="170" fontId="71" fillId="30" borderId="82" xfId="74" applyNumberFormat="1" applyFont="1" applyFill="1" applyBorder="1" applyAlignment="1" applyProtection="1">
      <alignment vertical="center"/>
    </xf>
    <xf numFmtId="0" fontId="71" fillId="30" borderId="87" xfId="73" applyFont="1" applyFill="1" applyBorder="1" applyAlignment="1">
      <alignment horizontal="center" vertical="center"/>
    </xf>
    <xf numFmtId="0" fontId="71" fillId="30" borderId="34" xfId="73" applyFont="1" applyFill="1" applyBorder="1" applyAlignment="1">
      <alignment vertical="center" wrapText="1"/>
    </xf>
    <xf numFmtId="0" fontId="71" fillId="30" borderId="86" xfId="73" applyFont="1" applyFill="1" applyBorder="1" applyAlignment="1">
      <alignment horizontal="center" vertical="center" wrapText="1"/>
    </xf>
    <xf numFmtId="0" fontId="72" fillId="0" borderId="82" xfId="73" applyFont="1" applyBorder="1" applyAlignment="1">
      <alignment horizontal="center" vertical="center"/>
    </xf>
    <xf numFmtId="0" fontId="72" fillId="0" borderId="86" xfId="73" applyFont="1" applyBorder="1" applyAlignment="1">
      <alignment horizontal="center" vertical="center"/>
    </xf>
    <xf numFmtId="0" fontId="2" fillId="27" borderId="87" xfId="72" applyFill="1" applyBorder="1" applyAlignment="1">
      <alignment vertical="center"/>
    </xf>
    <xf numFmtId="0" fontId="72" fillId="0" borderId="0" xfId="73" applyFont="1" applyAlignment="1">
      <alignment vertical="center"/>
    </xf>
    <xf numFmtId="170" fontId="72" fillId="0" borderId="82" xfId="74" applyNumberFormat="1" applyFont="1" applyFill="1" applyBorder="1" applyAlignment="1" applyProtection="1">
      <alignment vertical="center"/>
    </xf>
    <xf numFmtId="0" fontId="72" fillId="0" borderId="87" xfId="73" applyFont="1" applyBorder="1" applyAlignment="1" applyProtection="1">
      <alignment horizontal="center" vertical="center"/>
      <protection locked="0"/>
    </xf>
    <xf numFmtId="0" fontId="74" fillId="25" borderId="82" xfId="73" applyFont="1" applyFill="1" applyBorder="1" applyAlignment="1">
      <alignment vertical="center" wrapText="1"/>
    </xf>
    <xf numFmtId="0" fontId="72" fillId="0" borderId="82" xfId="73" applyFont="1" applyBorder="1" applyAlignment="1">
      <alignment horizontal="center" vertical="center" wrapText="1"/>
    </xf>
    <xf numFmtId="0" fontId="2" fillId="27" borderId="87" xfId="72" applyFill="1" applyBorder="1"/>
    <xf numFmtId="170" fontId="78" fillId="29" borderId="87" xfId="72" applyNumberFormat="1" applyFont="1" applyFill="1" applyBorder="1"/>
    <xf numFmtId="0" fontId="71" fillId="0" borderId="87" xfId="73" applyFont="1" applyBorder="1" applyAlignment="1" applyProtection="1">
      <alignment horizontal="center"/>
      <protection locked="0"/>
    </xf>
    <xf numFmtId="170" fontId="71" fillId="28" borderId="82" xfId="74" applyNumberFormat="1" applyFont="1" applyFill="1" applyBorder="1" applyAlignment="1" applyProtection="1">
      <alignment vertical="center"/>
    </xf>
    <xf numFmtId="0" fontId="71" fillId="28" borderId="87" xfId="73" applyFont="1" applyFill="1" applyBorder="1" applyAlignment="1">
      <alignment horizontal="center"/>
    </xf>
    <xf numFmtId="0" fontId="72" fillId="0" borderId="87" xfId="73" applyFont="1" applyBorder="1" applyAlignment="1" applyProtection="1">
      <alignment horizontal="center"/>
      <protection locked="0"/>
    </xf>
    <xf numFmtId="0" fontId="71" fillId="28" borderId="87" xfId="73" applyFont="1" applyFill="1" applyBorder="1" applyAlignment="1" applyProtection="1">
      <alignment horizontal="center"/>
      <protection locked="0"/>
    </xf>
    <xf numFmtId="0" fontId="1" fillId="0" borderId="0" xfId="75"/>
    <xf numFmtId="8" fontId="1" fillId="0" borderId="0" xfId="75" applyNumberFormat="1" applyAlignment="1">
      <alignment vertical="center"/>
    </xf>
    <xf numFmtId="0" fontId="1" fillId="0" borderId="0" xfId="75" applyAlignment="1">
      <alignment vertical="center"/>
    </xf>
    <xf numFmtId="8" fontId="78" fillId="29" borderId="87" xfId="75" applyNumberFormat="1" applyFont="1" applyFill="1" applyBorder="1" applyAlignment="1">
      <alignment vertical="center"/>
    </xf>
    <xf numFmtId="8" fontId="73" fillId="29" borderId="87" xfId="77" applyNumberFormat="1" applyFont="1" applyFill="1" applyBorder="1" applyAlignment="1" applyProtection="1">
      <alignment horizontal="center" vertical="center"/>
    </xf>
    <xf numFmtId="8" fontId="72" fillId="0" borderId="58" xfId="77" applyNumberFormat="1" applyFont="1" applyBorder="1" applyAlignment="1" applyProtection="1">
      <alignment vertical="center"/>
    </xf>
    <xf numFmtId="0" fontId="72" fillId="0" borderId="87" xfId="76" applyFont="1" applyBorder="1" applyAlignment="1">
      <alignment horizontal="left" vertical="center"/>
    </xf>
    <xf numFmtId="0" fontId="72" fillId="0" borderId="76" xfId="76" applyFont="1" applyBorder="1" applyAlignment="1">
      <alignment horizontal="center" vertical="center"/>
    </xf>
    <xf numFmtId="0" fontId="71" fillId="0" borderId="87" xfId="76" applyFont="1" applyBorder="1" applyAlignment="1">
      <alignment vertical="center"/>
    </xf>
    <xf numFmtId="8" fontId="71" fillId="0" borderId="82" xfId="77" applyNumberFormat="1" applyFont="1" applyFill="1" applyBorder="1" applyAlignment="1" applyProtection="1">
      <alignment vertical="center"/>
    </xf>
    <xf numFmtId="0" fontId="71" fillId="0" borderId="87" xfId="76" applyFont="1" applyBorder="1" applyAlignment="1" applyProtection="1">
      <alignment horizontal="center" vertical="center"/>
      <protection locked="0"/>
    </xf>
    <xf numFmtId="0" fontId="71" fillId="0" borderId="34" xfId="76" applyFont="1" applyBorder="1" applyAlignment="1">
      <alignment vertical="center" wrapText="1"/>
    </xf>
    <xf numFmtId="0" fontId="71" fillId="0" borderId="86" xfId="76" applyFont="1" applyBorder="1" applyAlignment="1">
      <alignment horizontal="center" vertical="center" wrapText="1"/>
    </xf>
    <xf numFmtId="8" fontId="71" fillId="28" borderId="82" xfId="77" applyNumberFormat="1" applyFont="1" applyFill="1" applyBorder="1" applyAlignment="1" applyProtection="1">
      <alignment vertical="center"/>
    </xf>
    <xf numFmtId="0" fontId="71" fillId="28" borderId="87" xfId="76" applyFont="1" applyFill="1" applyBorder="1" applyAlignment="1">
      <alignment horizontal="center" vertical="center"/>
    </xf>
    <xf numFmtId="0" fontId="71" fillId="24" borderId="34" xfId="76" applyFont="1" applyFill="1" applyBorder="1" applyAlignment="1">
      <alignment vertical="center" wrapText="1"/>
    </xf>
    <xf numFmtId="0" fontId="71" fillId="24" borderId="86" xfId="76" applyFont="1" applyFill="1" applyBorder="1" applyAlignment="1">
      <alignment horizontal="center" vertical="center" wrapText="1"/>
    </xf>
    <xf numFmtId="8" fontId="71" fillId="0" borderId="82" xfId="77" applyNumberFormat="1" applyFont="1" applyBorder="1" applyAlignment="1" applyProtection="1">
      <alignment vertical="center"/>
    </xf>
    <xf numFmtId="8" fontId="71" fillId="0" borderId="82" xfId="76" applyNumberFormat="1" applyFont="1" applyBorder="1" applyAlignment="1">
      <alignment vertical="center"/>
    </xf>
    <xf numFmtId="8" fontId="72" fillId="0" borderId="82" xfId="76" applyNumberFormat="1" applyFont="1" applyBorder="1" applyAlignment="1">
      <alignment horizontal="center" vertical="center"/>
    </xf>
    <xf numFmtId="0" fontId="72" fillId="0" borderId="82" xfId="76" applyFont="1" applyBorder="1" applyAlignment="1">
      <alignment horizontal="center" vertical="center"/>
    </xf>
    <xf numFmtId="0" fontId="72" fillId="0" borderId="86" xfId="76" applyFont="1" applyBorder="1" applyAlignment="1">
      <alignment horizontal="center" vertical="center"/>
    </xf>
    <xf numFmtId="8" fontId="1" fillId="27" borderId="87" xfId="75" applyNumberFormat="1" applyFill="1" applyBorder="1" applyAlignment="1">
      <alignment vertical="center"/>
    </xf>
    <xf numFmtId="8" fontId="77" fillId="0" borderId="87" xfId="75" applyNumberFormat="1" applyFont="1" applyBorder="1" applyAlignment="1">
      <alignment vertical="center"/>
    </xf>
    <xf numFmtId="8" fontId="72" fillId="0" borderId="82" xfId="77" applyNumberFormat="1" applyFont="1" applyBorder="1" applyAlignment="1" applyProtection="1">
      <alignment vertical="center"/>
    </xf>
    <xf numFmtId="0" fontId="72" fillId="0" borderId="87" xfId="76" applyFont="1" applyBorder="1" applyAlignment="1">
      <alignment horizontal="center" vertical="center"/>
    </xf>
    <xf numFmtId="0" fontId="74" fillId="25" borderId="82" xfId="76" applyFont="1" applyFill="1" applyBorder="1" applyAlignment="1">
      <alignment vertical="center" wrapText="1"/>
    </xf>
    <xf numFmtId="8" fontId="72" fillId="0" borderId="62" xfId="76" applyNumberFormat="1" applyFont="1" applyBorder="1" applyAlignment="1">
      <alignment horizontal="center" vertical="center"/>
    </xf>
    <xf numFmtId="8" fontId="72" fillId="0" borderId="82" xfId="76" applyNumberFormat="1" applyFont="1" applyBorder="1" applyAlignment="1">
      <alignment horizontal="center" vertical="center" wrapText="1"/>
    </xf>
    <xf numFmtId="170" fontId="78" fillId="29" borderId="87" xfId="75" applyNumberFormat="1" applyFont="1" applyFill="1" applyBorder="1" applyAlignment="1">
      <alignment vertical="center"/>
    </xf>
    <xf numFmtId="44" fontId="73" fillId="29" borderId="87" xfId="77" applyFont="1" applyFill="1" applyBorder="1" applyAlignment="1">
      <alignment horizontal="center" vertical="center"/>
    </xf>
    <xf numFmtId="170" fontId="72" fillId="0" borderId="58" xfId="77" applyNumberFormat="1" applyFont="1" applyBorder="1" applyAlignment="1">
      <alignment vertical="center"/>
    </xf>
    <xf numFmtId="8" fontId="71" fillId="0" borderId="82" xfId="77" applyNumberFormat="1" applyFont="1" applyFill="1" applyBorder="1" applyAlignment="1">
      <alignment vertical="center"/>
    </xf>
    <xf numFmtId="170" fontId="71" fillId="28" borderId="82" xfId="77" applyNumberFormat="1" applyFont="1" applyFill="1" applyBorder="1" applyAlignment="1" applyProtection="1">
      <alignment vertical="center"/>
    </xf>
    <xf numFmtId="170" fontId="71" fillId="0" borderId="82" xfId="77" applyNumberFormat="1" applyFont="1" applyBorder="1" applyAlignment="1">
      <alignment vertical="center"/>
    </xf>
    <xf numFmtId="0" fontId="71" fillId="0" borderId="87" xfId="76" applyFont="1" applyBorder="1" applyAlignment="1">
      <alignment horizontal="center" vertical="center"/>
    </xf>
    <xf numFmtId="170" fontId="71" fillId="0" borderId="82" xfId="76" applyNumberFormat="1" applyFont="1" applyBorder="1" applyAlignment="1">
      <alignment vertical="center"/>
    </xf>
    <xf numFmtId="0" fontId="1" fillId="27" borderId="87" xfId="75" applyFill="1" applyBorder="1" applyAlignment="1">
      <alignment vertical="center"/>
    </xf>
    <xf numFmtId="170" fontId="72" fillId="0" borderId="82" xfId="77" applyNumberFormat="1" applyFont="1" applyBorder="1" applyAlignment="1">
      <alignment vertical="center"/>
    </xf>
    <xf numFmtId="0" fontId="72" fillId="0" borderId="87" xfId="76" applyFont="1" applyBorder="1" applyAlignment="1" applyProtection="1">
      <alignment horizontal="center" vertical="center"/>
      <protection locked="0"/>
    </xf>
    <xf numFmtId="0" fontId="72" fillId="0" borderId="82" xfId="76" applyFont="1" applyBorder="1" applyAlignment="1">
      <alignment horizontal="center" vertical="center" wrapText="1"/>
    </xf>
    <xf numFmtId="8" fontId="1" fillId="0" borderId="0" xfId="75" applyNumberFormat="1"/>
    <xf numFmtId="8" fontId="71" fillId="0" borderId="0" xfId="76" applyNumberFormat="1" applyFont="1" applyAlignment="1">
      <alignment vertical="center"/>
    </xf>
    <xf numFmtId="8" fontId="71" fillId="0" borderId="0" xfId="76" applyNumberFormat="1" applyFont="1" applyAlignment="1">
      <alignment horizontal="center" vertical="center"/>
    </xf>
    <xf numFmtId="8" fontId="72" fillId="0" borderId="58" xfId="77" applyNumberFormat="1" applyFont="1" applyFill="1" applyBorder="1" applyAlignment="1" applyProtection="1">
      <alignment vertical="center"/>
    </xf>
    <xf numFmtId="8" fontId="71" fillId="28" borderId="82" xfId="77" applyNumberFormat="1" applyFont="1" applyFill="1" applyBorder="1" applyAlignment="1">
      <alignment vertical="center"/>
    </xf>
    <xf numFmtId="8" fontId="72" fillId="0" borderId="0" xfId="76" applyNumberFormat="1" applyFont="1" applyAlignment="1">
      <alignment vertical="center"/>
    </xf>
    <xf numFmtId="8" fontId="72" fillId="0" borderId="82" xfId="77" applyNumberFormat="1" applyFont="1" applyFill="1" applyBorder="1" applyAlignment="1" applyProtection="1">
      <alignment vertical="center"/>
    </xf>
    <xf numFmtId="8" fontId="73" fillId="29" borderId="87" xfId="77" applyNumberFormat="1" applyFont="1" applyFill="1" applyBorder="1" applyAlignment="1">
      <alignment horizontal="center" vertical="center"/>
    </xf>
    <xf numFmtId="8" fontId="72" fillId="0" borderId="58" xfId="77" applyNumberFormat="1" applyFont="1" applyBorder="1" applyAlignment="1">
      <alignment vertical="center"/>
    </xf>
    <xf numFmtId="8" fontId="71" fillId="0" borderId="82" xfId="77" applyNumberFormat="1" applyFont="1" applyBorder="1" applyAlignment="1">
      <alignment vertical="center"/>
    </xf>
    <xf numFmtId="8" fontId="72" fillId="0" borderId="82" xfId="77" applyNumberFormat="1" applyFont="1" applyBorder="1" applyAlignment="1">
      <alignment vertical="center"/>
    </xf>
    <xf numFmtId="44" fontId="73" fillId="29" borderId="87" xfId="77" applyFont="1" applyFill="1" applyBorder="1" applyAlignment="1" applyProtection="1">
      <alignment horizontal="center" vertical="center"/>
    </xf>
    <xf numFmtId="170" fontId="72" fillId="0" borderId="58" xfId="77" applyNumberFormat="1" applyFont="1" applyBorder="1" applyAlignment="1" applyProtection="1">
      <alignment vertical="center"/>
    </xf>
    <xf numFmtId="0" fontId="71" fillId="0" borderId="86" xfId="76" applyFont="1" applyBorder="1" applyAlignment="1">
      <alignment horizontal="center" vertical="center"/>
    </xf>
    <xf numFmtId="170" fontId="71" fillId="0" borderId="82" xfId="77" applyNumberFormat="1" applyFont="1" applyBorder="1" applyAlignment="1" applyProtection="1">
      <alignment vertical="center"/>
    </xf>
    <xf numFmtId="170" fontId="72" fillId="0" borderId="82" xfId="77" applyNumberFormat="1" applyFont="1" applyBorder="1" applyAlignment="1" applyProtection="1">
      <alignment vertical="center"/>
    </xf>
    <xf numFmtId="0" fontId="72" fillId="0" borderId="0" xfId="76" applyFont="1" applyAlignment="1" applyProtection="1">
      <alignment horizontal="left" vertical="center" wrapText="1"/>
      <protection locked="0"/>
    </xf>
    <xf numFmtId="0" fontId="72" fillId="0" borderId="0" xfId="76" applyFont="1" applyAlignment="1" applyProtection="1">
      <alignment horizontal="left" vertical="center"/>
      <protection locked="0"/>
    </xf>
    <xf numFmtId="0" fontId="71" fillId="0" borderId="0" xfId="76" applyFont="1"/>
    <xf numFmtId="0" fontId="71" fillId="0" borderId="0" xfId="76" applyFont="1" applyAlignment="1">
      <alignment vertical="center"/>
    </xf>
    <xf numFmtId="0" fontId="72" fillId="0" borderId="0" xfId="76" applyFont="1" applyAlignment="1">
      <alignment horizontal="right" vertical="center"/>
    </xf>
    <xf numFmtId="0" fontId="72" fillId="0" borderId="76" xfId="76" applyFont="1" applyBorder="1" applyAlignment="1">
      <alignment horizontal="left" vertical="center"/>
    </xf>
    <xf numFmtId="0" fontId="71" fillId="0" borderId="34" xfId="76" applyFont="1" applyBorder="1" applyAlignment="1">
      <alignment vertical="center"/>
    </xf>
    <xf numFmtId="0" fontId="22" fillId="0" borderId="74" xfId="0" applyFont="1" applyBorder="1" applyAlignment="1" applyProtection="1">
      <alignment wrapText="1"/>
    </xf>
    <xf numFmtId="0" fontId="22" fillId="0" borderId="49" xfId="0" applyFont="1" applyBorder="1" applyAlignment="1" applyProtection="1">
      <alignment wrapText="1"/>
    </xf>
    <xf numFmtId="0" fontId="22" fillId="0" borderId="16" xfId="0" applyFont="1" applyBorder="1" applyAlignment="1" applyProtection="1">
      <alignment horizontal="center"/>
    </xf>
    <xf numFmtId="0" fontId="22" fillId="0" borderId="15" xfId="0" applyFont="1" applyBorder="1" applyAlignment="1" applyProtection="1">
      <alignment horizontal="center"/>
    </xf>
    <xf numFmtId="0" fontId="22" fillId="0" borderId="0"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73" xfId="0" applyFont="1" applyBorder="1" applyAlignment="1" applyProtection="1">
      <alignment vertical="center" wrapText="1"/>
    </xf>
    <xf numFmtId="0" fontId="22" fillId="0" borderId="38" xfId="0" applyFont="1" applyBorder="1" applyAlignment="1" applyProtection="1">
      <alignment vertical="center" wrapText="1"/>
    </xf>
    <xf numFmtId="0" fontId="22" fillId="0" borderId="45" xfId="0" applyFont="1" applyBorder="1" applyAlignment="1" applyProtection="1">
      <alignment vertical="center" wrapText="1"/>
    </xf>
    <xf numFmtId="0" fontId="22" fillId="0" borderId="27" xfId="0" applyFont="1" applyBorder="1" applyAlignment="1" applyProtection="1">
      <alignment vertical="center" wrapText="1"/>
    </xf>
    <xf numFmtId="0" fontId="64" fillId="0" borderId="38" xfId="0" applyFont="1" applyBorder="1" applyAlignment="1" applyProtection="1">
      <alignment vertical="center" wrapText="1"/>
    </xf>
    <xf numFmtId="0" fontId="64" fillId="0" borderId="27" xfId="0" applyFont="1" applyBorder="1" applyAlignment="1" applyProtection="1">
      <alignment vertical="center" wrapText="1"/>
    </xf>
    <xf numFmtId="0" fontId="22" fillId="0" borderId="63" xfId="0" applyFont="1" applyBorder="1" applyAlignment="1" applyProtection="1">
      <alignment wrapText="1"/>
    </xf>
    <xf numFmtId="0" fontId="22" fillId="0" borderId="32" xfId="0" applyFont="1" applyBorder="1" applyAlignment="1" applyProtection="1">
      <alignment wrapText="1"/>
    </xf>
    <xf numFmtId="0" fontId="0" fillId="0" borderId="38" xfId="0" applyBorder="1" applyAlignment="1" applyProtection="1"/>
    <xf numFmtId="0" fontId="0" fillId="0" borderId="27" xfId="0" applyBorder="1" applyAlignment="1" applyProtection="1"/>
    <xf numFmtId="0" fontId="20"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20" fillId="20" borderId="0" xfId="0" applyFont="1" applyFill="1" applyBorder="1" applyAlignment="1" applyProtection="1">
      <alignment horizontal="left"/>
    </xf>
    <xf numFmtId="0" fontId="0" fillId="0" borderId="0" xfId="0" applyAlignment="1" applyProtection="1">
      <alignment horizontal="left"/>
    </xf>
    <xf numFmtId="0" fontId="24" fillId="0" borderId="0" xfId="0" applyFont="1" applyFill="1" applyBorder="1" applyAlignment="1" applyProtection="1">
      <alignment horizontal="center"/>
    </xf>
    <xf numFmtId="0" fontId="53" fillId="0" borderId="0" xfId="0" applyFont="1" applyFill="1" applyBorder="1" applyAlignment="1" applyProtection="1">
      <alignment horizontal="left" wrapText="1"/>
    </xf>
    <xf numFmtId="0" fontId="22" fillId="0" borderId="16" xfId="0" applyFont="1" applyBorder="1" applyAlignment="1" applyProtection="1">
      <alignment horizontal="center" vertical="center" wrapText="1"/>
    </xf>
    <xf numFmtId="0" fontId="22" fillId="0" borderId="59" xfId="0" applyFont="1" applyBorder="1" applyAlignment="1" applyProtection="1">
      <alignment horizontal="center" vertical="center" wrapText="1"/>
    </xf>
    <xf numFmtId="0" fontId="22" fillId="0" borderId="74" xfId="0" applyFont="1" applyBorder="1" applyAlignment="1" applyProtection="1">
      <alignment horizontal="center" vertical="center" wrapText="1"/>
    </xf>
    <xf numFmtId="0" fontId="22" fillId="0" borderId="49" xfId="0" applyFont="1" applyBorder="1" applyAlignment="1" applyProtection="1">
      <alignment horizontal="center" vertical="center"/>
    </xf>
    <xf numFmtId="0" fontId="22" fillId="0" borderId="75" xfId="0" applyFont="1" applyBorder="1" applyAlignment="1" applyProtection="1">
      <alignment horizontal="center" vertical="center"/>
    </xf>
    <xf numFmtId="0" fontId="22" fillId="0" borderId="68" xfId="0" applyFont="1" applyBorder="1" applyAlignment="1" applyProtection="1">
      <alignment horizontal="center" vertical="center" wrapText="1"/>
    </xf>
    <xf numFmtId="0" fontId="22" fillId="0" borderId="64" xfId="0" applyFont="1" applyBorder="1" applyAlignment="1" applyProtection="1">
      <alignment horizontal="center" vertical="center"/>
    </xf>
    <xf numFmtId="0" fontId="22" fillId="0" borderId="43" xfId="0" applyFont="1" applyBorder="1" applyAlignment="1" applyProtection="1">
      <alignment horizontal="center" vertical="center"/>
    </xf>
    <xf numFmtId="0" fontId="22" fillId="0" borderId="64" xfId="0" applyFont="1" applyBorder="1" applyAlignment="1" applyProtection="1">
      <alignment horizontal="center" vertical="center" wrapText="1"/>
    </xf>
    <xf numFmtId="0" fontId="22" fillId="0" borderId="43" xfId="0" applyFont="1" applyBorder="1" applyAlignment="1" applyProtection="1">
      <alignment horizontal="center" vertical="center" wrapText="1"/>
    </xf>
    <xf numFmtId="0" fontId="22" fillId="0" borderId="72" xfId="0" applyFont="1" applyBorder="1" applyAlignment="1" applyProtection="1">
      <alignment horizontal="center" vertical="center" wrapText="1"/>
    </xf>
    <xf numFmtId="0" fontId="22" fillId="0" borderId="65" xfId="0" applyFont="1" applyBorder="1" applyAlignment="1" applyProtection="1">
      <alignment horizontal="center" vertical="center" wrapText="1"/>
    </xf>
    <xf numFmtId="0" fontId="22" fillId="0" borderId="44" xfId="0" applyFont="1" applyBorder="1" applyAlignment="1" applyProtection="1">
      <alignment horizontal="center" vertical="center" wrapText="1"/>
    </xf>
    <xf numFmtId="0" fontId="22" fillId="0" borderId="70" xfId="0" applyFont="1" applyBorder="1" applyAlignment="1" applyProtection="1">
      <alignment horizontal="center"/>
    </xf>
    <xf numFmtId="0" fontId="22" fillId="0" borderId="71" xfId="0" applyFont="1" applyBorder="1" applyAlignment="1" applyProtection="1">
      <alignment horizontal="center"/>
    </xf>
    <xf numFmtId="0" fontId="22" fillId="0" borderId="54" xfId="0" applyFont="1" applyBorder="1" applyAlignment="1" applyProtection="1">
      <alignment horizontal="center" vertical="center" wrapText="1"/>
    </xf>
    <xf numFmtId="0" fontId="18" fillId="0" borderId="74"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8" fillId="0" borderId="61" xfId="0" applyFont="1" applyBorder="1" applyAlignment="1" applyProtection="1">
      <alignment horizontal="left" vertical="top"/>
      <protection locked="0"/>
    </xf>
    <xf numFmtId="0" fontId="18" fillId="0" borderId="49"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62" xfId="0" applyFont="1" applyBorder="1" applyAlignment="1" applyProtection="1">
      <alignment horizontal="left" vertical="top"/>
      <protection locked="0"/>
    </xf>
    <xf numFmtId="0" fontId="18" fillId="0" borderId="75"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82" xfId="0" applyFont="1" applyBorder="1" applyAlignment="1" applyProtection="1">
      <alignment horizontal="left" vertical="top"/>
      <protection locked="0"/>
    </xf>
    <xf numFmtId="0" fontId="18" fillId="26" borderId="0" xfId="0" applyFont="1" applyFill="1" applyBorder="1" applyAlignment="1" applyProtection="1">
      <alignment vertical="top"/>
      <protection locked="0"/>
    </xf>
    <xf numFmtId="0" fontId="18" fillId="26" borderId="0" xfId="0" applyFont="1" applyFill="1" applyBorder="1" applyAlignment="1" applyProtection="1">
      <alignment horizontal="left"/>
      <protection locked="0"/>
    </xf>
    <xf numFmtId="0" fontId="20" fillId="0" borderId="0" xfId="0" applyFont="1" applyFill="1" applyBorder="1" applyAlignment="1" applyProtection="1">
      <alignment horizontal="left" wrapText="1"/>
    </xf>
    <xf numFmtId="0" fontId="21" fillId="0" borderId="0" xfId="0" applyFont="1" applyAlignment="1" applyProtection="1"/>
    <xf numFmtId="0" fontId="0" fillId="0" borderId="0" xfId="0" applyAlignment="1" applyProtection="1"/>
    <xf numFmtId="0" fontId="28" fillId="0" borderId="80" xfId="0" applyFont="1" applyFill="1" applyBorder="1" applyAlignment="1" applyProtection="1">
      <alignment horizontal="center" wrapText="1"/>
    </xf>
    <xf numFmtId="0" fontId="11" fillId="0" borderId="79" xfId="0" applyFont="1" applyBorder="1" applyAlignment="1" applyProtection="1">
      <alignment horizontal="center" wrapText="1"/>
    </xf>
    <xf numFmtId="0" fontId="11" fillId="0" borderId="81" xfId="0" applyFont="1" applyBorder="1" applyAlignment="1" applyProtection="1">
      <alignment horizontal="center" wrapText="1"/>
    </xf>
    <xf numFmtId="0" fontId="30" fillId="0" borderId="0" xfId="0" applyFont="1" applyFill="1" applyBorder="1" applyAlignment="1" applyProtection="1">
      <alignment horizontal="center"/>
    </xf>
    <xf numFmtId="0" fontId="18" fillId="0" borderId="17" xfId="0" applyFont="1" applyFill="1" applyBorder="1" applyAlignment="1" applyProtection="1">
      <alignment horizontal="center" wrapText="1"/>
    </xf>
    <xf numFmtId="0" fontId="18" fillId="0" borderId="0" xfId="0" applyFont="1" applyFill="1" applyBorder="1" applyAlignment="1" applyProtection="1">
      <alignment horizontal="center" wrapText="1"/>
    </xf>
    <xf numFmtId="0" fontId="18" fillId="0" borderId="62" xfId="0" applyFont="1" applyFill="1" applyBorder="1" applyAlignment="1" applyProtection="1">
      <alignment horizontal="center" wrapText="1"/>
    </xf>
    <xf numFmtId="0" fontId="20" fillId="0" borderId="0" xfId="0" applyFont="1" applyFill="1" applyBorder="1" applyAlignment="1">
      <alignment horizontal="center" wrapText="1"/>
    </xf>
    <xf numFmtId="0" fontId="0" fillId="0" borderId="0" xfId="0" applyAlignment="1">
      <alignment horizontal="center" wrapText="1"/>
    </xf>
    <xf numFmtId="0" fontId="21" fillId="0" borderId="0" xfId="0" applyFont="1" applyAlignment="1">
      <alignment wrapText="1"/>
    </xf>
    <xf numFmtId="0" fontId="12" fillId="0" borderId="0" xfId="0" applyFont="1" applyAlignment="1">
      <alignment wrapText="1"/>
    </xf>
    <xf numFmtId="0" fontId="21" fillId="0" borderId="0" xfId="0" applyFont="1" applyAlignment="1"/>
    <xf numFmtId="0" fontId="12" fillId="0" borderId="0" xfId="0" applyFont="1" applyAlignment="1"/>
    <xf numFmtId="0" fontId="20" fillId="20" borderId="0" xfId="0" applyFont="1" applyFill="1" applyBorder="1" applyAlignment="1">
      <alignment horizontal="left"/>
    </xf>
    <xf numFmtId="0" fontId="0" fillId="19" borderId="10" xfId="0" applyFill="1" applyBorder="1" applyAlignment="1" applyProtection="1">
      <alignment horizontal="left"/>
      <protection locked="0"/>
    </xf>
    <xf numFmtId="0" fontId="55" fillId="19" borderId="10" xfId="0" applyFont="1" applyFill="1" applyBorder="1" applyAlignment="1" applyProtection="1">
      <alignment horizontal="left"/>
      <protection locked="0"/>
    </xf>
    <xf numFmtId="0" fontId="81" fillId="0" borderId="0" xfId="0" applyFont="1" applyAlignment="1">
      <alignment horizontal="left" wrapText="1"/>
    </xf>
    <xf numFmtId="0" fontId="82" fillId="0" borderId="0" xfId="0" applyFont="1" applyAlignment="1">
      <alignment wrapText="1"/>
    </xf>
    <xf numFmtId="0" fontId="0" fillId="19" borderId="16" xfId="0" applyFill="1"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0" xfId="0" applyAlignment="1" applyProtection="1">
      <alignment vertical="top" wrapText="1"/>
      <protection locked="0"/>
    </xf>
    <xf numFmtId="0" fontId="0" fillId="0" borderId="46" xfId="0" applyBorder="1" applyAlignment="1" applyProtection="1">
      <alignment vertical="top" wrapText="1"/>
      <protection locked="0"/>
    </xf>
    <xf numFmtId="0" fontId="0" fillId="0" borderId="42"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19" borderId="0" xfId="0" applyFill="1" applyAlignment="1" applyProtection="1">
      <alignment vertical="top" wrapText="1"/>
      <protection locked="0"/>
    </xf>
    <xf numFmtId="0" fontId="63" fillId="19" borderId="0" xfId="0" applyFont="1" applyFill="1" applyAlignment="1" applyProtection="1">
      <alignment vertical="top" wrapText="1"/>
      <protection locked="0"/>
    </xf>
    <xf numFmtId="0" fontId="63" fillId="0" borderId="0" xfId="0" applyFont="1" applyAlignment="1" applyProtection="1">
      <alignment vertical="top" wrapText="1"/>
      <protection locked="0"/>
    </xf>
    <xf numFmtId="0" fontId="26" fillId="0" borderId="0" xfId="0" applyFont="1" applyAlignment="1" applyProtection="1">
      <alignment wrapText="1"/>
      <protection locked="0"/>
    </xf>
    <xf numFmtId="0" fontId="0" fillId="0" borderId="0" xfId="0" applyAlignment="1" applyProtection="1">
      <protection locked="0"/>
    </xf>
    <xf numFmtId="0" fontId="81" fillId="0" borderId="0" xfId="0" applyFont="1" applyFill="1" applyAlignment="1">
      <alignment wrapText="1"/>
    </xf>
    <xf numFmtId="0" fontId="82" fillId="0" borderId="0" xfId="0" applyFont="1" applyFill="1" applyAlignment="1">
      <alignment wrapText="1"/>
    </xf>
    <xf numFmtId="0" fontId="81" fillId="0" borderId="0" xfId="0" applyFont="1" applyAlignment="1">
      <alignment wrapText="1"/>
    </xf>
    <xf numFmtId="0" fontId="21" fillId="0" borderId="74" xfId="0" applyFont="1" applyBorder="1" applyAlignment="1" applyProtection="1">
      <alignment horizontal="left" vertical="top"/>
      <protection locked="0"/>
    </xf>
    <xf numFmtId="0" fontId="21" fillId="0" borderId="14" xfId="0" applyFont="1" applyBorder="1" applyAlignment="1" applyProtection="1">
      <alignment horizontal="left" vertical="top"/>
      <protection locked="0"/>
    </xf>
    <xf numFmtId="0" fontId="21" fillId="0" borderId="61" xfId="0" applyFont="1" applyBorder="1" applyAlignment="1" applyProtection="1">
      <alignment horizontal="left" vertical="top"/>
      <protection locked="0"/>
    </xf>
    <xf numFmtId="0" fontId="21" fillId="0" borderId="49" xfId="0" applyFont="1" applyBorder="1" applyAlignment="1" applyProtection="1">
      <alignment horizontal="left" vertical="top"/>
      <protection locked="0"/>
    </xf>
    <xf numFmtId="0" fontId="21" fillId="0" borderId="0" xfId="0" applyFont="1" applyBorder="1" applyAlignment="1" applyProtection="1">
      <alignment horizontal="left" vertical="top"/>
      <protection locked="0"/>
    </xf>
    <xf numFmtId="0" fontId="21" fillId="0" borderId="62" xfId="0" applyFont="1" applyBorder="1" applyAlignment="1" applyProtection="1">
      <alignment horizontal="left" vertical="top"/>
      <protection locked="0"/>
    </xf>
    <xf numFmtId="0" fontId="21" fillId="0" borderId="75" xfId="0" applyFont="1" applyBorder="1" applyAlignment="1" applyProtection="1">
      <alignment horizontal="left" vertical="top"/>
      <protection locked="0"/>
    </xf>
    <xf numFmtId="0" fontId="21" fillId="0" borderId="34" xfId="0" applyFont="1" applyBorder="1" applyAlignment="1" applyProtection="1">
      <alignment horizontal="left" vertical="top"/>
      <protection locked="0"/>
    </xf>
    <xf numFmtId="0" fontId="21" fillId="0" borderId="82" xfId="0" applyFont="1" applyBorder="1" applyAlignment="1" applyProtection="1">
      <alignment horizontal="left" vertical="top"/>
      <protection locked="0"/>
    </xf>
    <xf numFmtId="0" fontId="22" fillId="0" borderId="0" xfId="0" applyFont="1" applyFill="1" applyBorder="1" applyAlignment="1" applyProtection="1">
      <alignment wrapText="1"/>
    </xf>
    <xf numFmtId="0" fontId="26" fillId="0" borderId="0" xfId="0" applyFont="1" applyFill="1" applyBorder="1" applyAlignment="1" applyProtection="1">
      <alignment horizontal="left" wrapText="1"/>
    </xf>
    <xf numFmtId="0" fontId="21" fillId="20" borderId="0" xfId="0" applyFont="1" applyFill="1" applyBorder="1" applyAlignment="1" applyProtection="1">
      <alignment horizontal="left"/>
    </xf>
    <xf numFmtId="0" fontId="24" fillId="19" borderId="10" xfId="0" applyFont="1" applyFill="1" applyBorder="1" applyAlignment="1" applyProtection="1">
      <alignment horizontal="left"/>
      <protection locked="0"/>
    </xf>
    <xf numFmtId="0" fontId="26" fillId="0" borderId="12" xfId="0" applyFont="1" applyFill="1" applyBorder="1" applyAlignment="1" applyProtection="1">
      <alignment horizontal="center" vertical="center" wrapText="1"/>
    </xf>
    <xf numFmtId="0" fontId="0" fillId="0" borderId="34" xfId="0" applyBorder="1" applyAlignment="1" applyProtection="1">
      <alignment horizontal="center" vertical="center"/>
    </xf>
    <xf numFmtId="0" fontId="79" fillId="0" borderId="80" xfId="0" applyFont="1" applyFill="1" applyBorder="1" applyAlignment="1" applyProtection="1">
      <alignment horizontal="center" wrapText="1"/>
    </xf>
    <xf numFmtId="0" fontId="79" fillId="0" borderId="79" xfId="0" applyFont="1" applyFill="1" applyBorder="1" applyAlignment="1" applyProtection="1">
      <alignment horizontal="center" wrapText="1"/>
    </xf>
    <xf numFmtId="0" fontId="79" fillId="0" borderId="81" xfId="0" applyFont="1" applyFill="1" applyBorder="1" applyAlignment="1" applyProtection="1">
      <alignment horizontal="center" wrapText="1"/>
    </xf>
    <xf numFmtId="0" fontId="63" fillId="19" borderId="16" xfId="0" applyFont="1" applyFill="1" applyBorder="1" applyAlignment="1" applyProtection="1">
      <alignment wrapText="1"/>
      <protection locked="0"/>
    </xf>
    <xf numFmtId="0" fontId="63" fillId="0" borderId="12" xfId="0" applyFont="1" applyBorder="1" applyAlignment="1" applyProtection="1">
      <alignment wrapText="1"/>
      <protection locked="0"/>
    </xf>
    <xf numFmtId="0" fontId="63" fillId="0" borderId="17" xfId="0" applyFont="1" applyBorder="1" applyAlignment="1" applyProtection="1">
      <alignment wrapText="1"/>
      <protection locked="0"/>
    </xf>
    <xf numFmtId="0" fontId="63" fillId="0" borderId="0" xfId="0" applyFont="1" applyAlignment="1" applyProtection="1">
      <alignment wrapText="1"/>
      <protection locked="0"/>
    </xf>
    <xf numFmtId="0" fontId="63" fillId="0" borderId="42" xfId="0" applyFont="1" applyBorder="1" applyAlignment="1" applyProtection="1">
      <alignment wrapText="1"/>
      <protection locked="0"/>
    </xf>
    <xf numFmtId="0" fontId="63" fillId="0" borderId="10" xfId="0" applyFont="1" applyBorder="1" applyAlignment="1" applyProtection="1">
      <alignment wrapText="1"/>
      <protection locked="0"/>
    </xf>
    <xf numFmtId="0" fontId="21" fillId="0" borderId="0" xfId="0" applyFont="1" applyAlignment="1" applyProtection="1">
      <alignment wrapText="1"/>
    </xf>
    <xf numFmtId="0" fontId="12" fillId="0" borderId="0" xfId="0" applyFont="1" applyAlignment="1" applyProtection="1">
      <alignment wrapText="1"/>
    </xf>
    <xf numFmtId="0" fontId="81" fillId="0" borderId="0" xfId="0" applyFont="1" applyFill="1" applyAlignment="1" applyProtection="1">
      <alignment wrapText="1"/>
    </xf>
    <xf numFmtId="0" fontId="82" fillId="0" borderId="0" xfId="0" applyFont="1" applyFill="1" applyAlignment="1" applyProtection="1">
      <alignment wrapText="1"/>
    </xf>
    <xf numFmtId="0" fontId="81" fillId="0" borderId="0" xfId="0" applyFont="1" applyAlignment="1" applyProtection="1">
      <alignment wrapText="1"/>
    </xf>
    <xf numFmtId="0" fontId="82" fillId="0" borderId="0" xfId="0" applyFont="1" applyAlignment="1" applyProtection="1">
      <alignment wrapText="1"/>
    </xf>
    <xf numFmtId="0" fontId="81" fillId="0" borderId="0" xfId="0" applyFont="1" applyAlignment="1" applyProtection="1">
      <alignment horizontal="left" wrapText="1"/>
    </xf>
    <xf numFmtId="0" fontId="20" fillId="0" borderId="0" xfId="0" applyFont="1" applyFill="1" applyBorder="1" applyAlignment="1" applyProtection="1">
      <alignment horizontal="center" wrapText="1"/>
    </xf>
    <xf numFmtId="0" fontId="0" fillId="0" borderId="0" xfId="0" applyAlignment="1" applyProtection="1">
      <alignment horizontal="center" wrapText="1"/>
    </xf>
    <xf numFmtId="0" fontId="12" fillId="0" borderId="0" xfId="0" applyFont="1" applyAlignment="1" applyProtection="1"/>
    <xf numFmtId="0" fontId="21" fillId="23" borderId="0" xfId="0" applyFont="1" applyFill="1" applyBorder="1" applyAlignment="1" applyProtection="1">
      <alignment horizontal="left"/>
    </xf>
    <xf numFmtId="0" fontId="26" fillId="0" borderId="27" xfId="0" applyFont="1" applyFill="1" applyBorder="1" applyAlignment="1" applyProtection="1">
      <alignment vertical="center"/>
    </xf>
    <xf numFmtId="0" fontId="26" fillId="0" borderId="29" xfId="0" applyFont="1" applyFill="1" applyBorder="1" applyAlignment="1" applyProtection="1">
      <alignment vertical="center"/>
    </xf>
    <xf numFmtId="0" fontId="26" fillId="0" borderId="21" xfId="0" applyFont="1" applyFill="1" applyBorder="1" applyAlignment="1" applyProtection="1">
      <alignment vertical="center"/>
    </xf>
    <xf numFmtId="0" fontId="26" fillId="0" borderId="20" xfId="0" applyFont="1" applyFill="1" applyBorder="1" applyAlignment="1" applyProtection="1">
      <alignment vertical="center"/>
    </xf>
    <xf numFmtId="0" fontId="21" fillId="19" borderId="31" xfId="0" applyFont="1" applyFill="1" applyBorder="1" applyAlignment="1" applyProtection="1">
      <alignment vertical="center" wrapText="1"/>
      <protection locked="0"/>
    </xf>
    <xf numFmtId="0" fontId="21" fillId="19" borderId="25" xfId="0" applyFont="1" applyFill="1" applyBorder="1" applyAlignment="1" applyProtection="1">
      <alignment vertical="center" wrapText="1"/>
      <protection locked="0"/>
    </xf>
    <xf numFmtId="0" fontId="26" fillId="0" borderId="22" xfId="0" applyFont="1" applyFill="1" applyBorder="1" applyAlignment="1" applyProtection="1">
      <alignment vertical="center"/>
    </xf>
    <xf numFmtId="0" fontId="26" fillId="0" borderId="13" xfId="0" applyFont="1" applyFill="1" applyBorder="1" applyAlignment="1" applyProtection="1">
      <alignment vertical="center"/>
    </xf>
    <xf numFmtId="0" fontId="27" fillId="19" borderId="22" xfId="0" applyFont="1" applyFill="1" applyBorder="1" applyAlignment="1" applyProtection="1">
      <alignment vertical="center" wrapText="1"/>
      <protection locked="0"/>
    </xf>
    <xf numFmtId="0" fontId="27" fillId="19" borderId="13" xfId="0" applyFont="1" applyFill="1" applyBorder="1" applyAlignment="1" applyProtection="1">
      <alignment vertical="center" wrapText="1"/>
      <protection locked="0"/>
    </xf>
    <xf numFmtId="0" fontId="26" fillId="0" borderId="76" xfId="0" applyFont="1" applyFill="1" applyBorder="1" applyAlignment="1" applyProtection="1">
      <alignment horizontal="center" vertical="center"/>
    </xf>
    <xf numFmtId="0" fontId="26" fillId="0" borderId="51" xfId="0" applyFont="1" applyFill="1" applyBorder="1" applyAlignment="1" applyProtection="1">
      <alignment horizontal="center" vertical="center"/>
    </xf>
    <xf numFmtId="0" fontId="21" fillId="0" borderId="27" xfId="0" applyFont="1" applyFill="1" applyBorder="1" applyAlignment="1" applyProtection="1">
      <alignment vertical="center" wrapText="1"/>
    </xf>
    <xf numFmtId="0" fontId="21" fillId="0" borderId="29" xfId="0" applyFont="1" applyFill="1" applyBorder="1" applyAlignment="1" applyProtection="1">
      <alignment vertical="center" wrapText="1"/>
    </xf>
    <xf numFmtId="0" fontId="21" fillId="0" borderId="0" xfId="0" quotePrefix="1" applyFont="1" applyAlignment="1" applyProtection="1">
      <alignment wrapText="1"/>
    </xf>
    <xf numFmtId="0" fontId="21" fillId="19" borderId="21" xfId="0" applyFont="1" applyFill="1" applyBorder="1" applyAlignment="1" applyProtection="1">
      <alignment vertical="center" wrapText="1"/>
      <protection locked="0"/>
    </xf>
    <xf numFmtId="0" fontId="21" fillId="19" borderId="20" xfId="0" applyFont="1" applyFill="1" applyBorder="1" applyAlignment="1" applyProtection="1">
      <alignment vertical="center" wrapText="1"/>
      <protection locked="0"/>
    </xf>
    <xf numFmtId="0" fontId="21" fillId="0" borderId="21" xfId="0" applyFont="1" applyFill="1" applyBorder="1" applyAlignment="1" applyProtection="1">
      <alignment vertical="center" wrapText="1"/>
    </xf>
    <xf numFmtId="0" fontId="21" fillId="0" borderId="20" xfId="0" applyFont="1" applyFill="1" applyBorder="1" applyAlignment="1" applyProtection="1">
      <alignment vertical="center" wrapText="1"/>
    </xf>
    <xf numFmtId="0" fontId="80" fillId="0" borderId="52" xfId="0" applyFont="1" applyBorder="1" applyAlignment="1" applyProtection="1">
      <alignment horizontal="center" vertical="center" wrapText="1"/>
    </xf>
    <xf numFmtId="0" fontId="80" fillId="0" borderId="36" xfId="0" applyFont="1" applyBorder="1" applyAlignment="1" applyProtection="1">
      <alignment horizontal="center" vertical="center" wrapText="1"/>
    </xf>
    <xf numFmtId="0" fontId="80" fillId="0" borderId="48" xfId="0" applyFont="1" applyBorder="1" applyAlignment="1" applyProtection="1">
      <alignment horizontal="center" vertical="center" wrapText="1"/>
    </xf>
    <xf numFmtId="0" fontId="80" fillId="0" borderId="22" xfId="0" applyFont="1" applyBorder="1" applyAlignment="1" applyProtection="1">
      <alignment horizontal="center" vertical="center" wrapText="1"/>
    </xf>
    <xf numFmtId="0" fontId="80" fillId="0" borderId="41" xfId="0" applyFont="1" applyBorder="1" applyAlignment="1" applyProtection="1">
      <alignment horizontal="center" vertical="center"/>
    </xf>
    <xf numFmtId="0" fontId="80" fillId="0" borderId="24" xfId="0" applyFont="1" applyBorder="1" applyAlignment="1" applyProtection="1">
      <alignment horizontal="center" vertical="center"/>
    </xf>
    <xf numFmtId="0" fontId="21" fillId="19" borderId="23" xfId="0" applyFont="1" applyFill="1" applyBorder="1" applyAlignment="1" applyProtection="1">
      <alignment vertical="center" wrapText="1"/>
      <protection locked="0"/>
    </xf>
    <xf numFmtId="0" fontId="20" fillId="21" borderId="0" xfId="0" applyFont="1" applyFill="1" applyBorder="1" applyAlignment="1" applyProtection="1">
      <alignment horizontal="left"/>
    </xf>
    <xf numFmtId="0" fontId="22" fillId="0" borderId="77"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41"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0" fontId="22" fillId="0" borderId="23" xfId="0" applyFont="1" applyBorder="1" applyAlignment="1" applyProtection="1">
      <alignment horizontal="center" vertical="center" wrapText="1"/>
    </xf>
    <xf numFmtId="0" fontId="20" fillId="0" borderId="0" xfId="0" applyFont="1" applyAlignment="1" applyProtection="1">
      <alignment horizontal="center"/>
    </xf>
    <xf numFmtId="0" fontId="22" fillId="0" borderId="52"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78" xfId="0" applyFont="1" applyBorder="1" applyAlignment="1" applyProtection="1">
      <alignment horizontal="center" vertical="center" wrapText="1"/>
    </xf>
    <xf numFmtId="0" fontId="22" fillId="0" borderId="69" xfId="0" applyFont="1" applyBorder="1" applyAlignment="1" applyProtection="1">
      <alignment horizontal="center" vertical="center" wrapText="1"/>
    </xf>
    <xf numFmtId="0" fontId="49" fillId="0" borderId="0" xfId="0" applyFont="1" applyBorder="1" applyAlignment="1" applyProtection="1">
      <alignment vertical="center" wrapText="1"/>
    </xf>
    <xf numFmtId="0" fontId="0" fillId="0" borderId="0" xfId="0" applyAlignment="1" applyProtection="1">
      <alignment vertical="center"/>
    </xf>
    <xf numFmtId="0" fontId="22" fillId="0" borderId="48"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2" fillId="0" borderId="41"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1" xfId="0" applyFont="1" applyBorder="1" applyAlignment="1" applyProtection="1">
      <alignment horizontal="center" vertical="center" wrapText="1"/>
    </xf>
    <xf numFmtId="0" fontId="21" fillId="19" borderId="29" xfId="0" applyFont="1" applyFill="1" applyBorder="1" applyAlignment="1" applyProtection="1">
      <alignment vertical="center" wrapText="1"/>
      <protection locked="0"/>
    </xf>
    <xf numFmtId="0" fontId="21" fillId="19" borderId="30" xfId="0" applyFont="1" applyFill="1" applyBorder="1" applyAlignment="1" applyProtection="1">
      <alignment vertical="center" wrapText="1"/>
      <protection locked="0"/>
    </xf>
    <xf numFmtId="0" fontId="21" fillId="19" borderId="13" xfId="0" applyFont="1" applyFill="1" applyBorder="1" applyAlignment="1" applyProtection="1">
      <alignment vertical="center" wrapText="1"/>
      <protection locked="0"/>
    </xf>
    <xf numFmtId="0" fontId="21" fillId="19" borderId="24" xfId="0" applyFont="1" applyFill="1" applyBorder="1" applyAlignment="1" applyProtection="1">
      <alignment vertical="center" wrapText="1"/>
      <protection locked="0"/>
    </xf>
    <xf numFmtId="0" fontId="72" fillId="21" borderId="76" xfId="70" applyFont="1" applyFill="1" applyBorder="1" applyAlignment="1">
      <alignment horizontal="left" vertical="center"/>
    </xf>
    <xf numFmtId="0" fontId="72" fillId="21" borderId="57" xfId="70" applyFont="1" applyFill="1" applyBorder="1" applyAlignment="1">
      <alignment horizontal="left" vertical="center"/>
    </xf>
    <xf numFmtId="0" fontId="72" fillId="0" borderId="14" xfId="70" applyFont="1" applyBorder="1" applyAlignment="1">
      <alignment vertical="center"/>
    </xf>
    <xf numFmtId="0" fontId="72" fillId="0" borderId="14" xfId="70" applyFont="1" applyBorder="1" applyProtection="1">
      <protection locked="0"/>
    </xf>
    <xf numFmtId="0" fontId="72" fillId="21" borderId="58" xfId="70" applyFont="1" applyFill="1" applyBorder="1" applyAlignment="1">
      <alignment horizontal="left" vertical="center"/>
    </xf>
    <xf numFmtId="0" fontId="72" fillId="0" borderId="14" xfId="73" applyFont="1" applyBorder="1" applyProtection="1">
      <protection locked="0"/>
    </xf>
    <xf numFmtId="0" fontId="72" fillId="21" borderId="76" xfId="73" applyFont="1" applyFill="1" applyBorder="1" applyAlignment="1">
      <alignment horizontal="left" vertical="center"/>
    </xf>
    <xf numFmtId="0" fontId="72" fillId="21" borderId="57" xfId="73" applyFont="1" applyFill="1" applyBorder="1" applyAlignment="1">
      <alignment horizontal="left" vertical="center"/>
    </xf>
    <xf numFmtId="0" fontId="72" fillId="0" borderId="14" xfId="73" applyFont="1" applyBorder="1" applyAlignment="1">
      <alignment vertical="center"/>
    </xf>
    <xf numFmtId="0" fontId="71" fillId="0" borderId="0" xfId="73" applyFont="1" applyAlignment="1">
      <alignment horizontal="center" vertical="center"/>
    </xf>
    <xf numFmtId="0" fontId="72" fillId="21" borderId="76" xfId="76" applyFont="1" applyFill="1" applyBorder="1" applyAlignment="1">
      <alignment horizontal="left" vertical="center"/>
    </xf>
    <xf numFmtId="0" fontId="72" fillId="21" borderId="57" xfId="76" applyFont="1" applyFill="1" applyBorder="1" applyAlignment="1">
      <alignment horizontal="left" vertical="center"/>
    </xf>
    <xf numFmtId="0" fontId="72" fillId="0" borderId="14" xfId="76" applyFont="1" applyBorder="1" applyAlignment="1">
      <alignment vertical="center"/>
    </xf>
    <xf numFmtId="0" fontId="71" fillId="0" borderId="0" xfId="76" applyFont="1" applyAlignment="1">
      <alignment horizontal="center" vertical="center"/>
    </xf>
    <xf numFmtId="0" fontId="72" fillId="0" borderId="14" xfId="76" applyFont="1" applyBorder="1" applyProtection="1">
      <protection locked="0"/>
    </xf>
    <xf numFmtId="0" fontId="72" fillId="21" borderId="58" xfId="76" applyFont="1" applyFill="1" applyBorder="1" applyAlignment="1">
      <alignment horizontal="left" vertical="center"/>
    </xf>
    <xf numFmtId="0" fontId="72" fillId="0" borderId="14" xfId="76" applyFont="1" applyBorder="1" applyAlignment="1" applyProtection="1">
      <alignment vertical="center"/>
      <protection locked="0"/>
    </xf>
    <xf numFmtId="0" fontId="72" fillId="0" borderId="0" xfId="76" applyFont="1" applyAlignment="1" applyProtection="1">
      <alignment horizontal="left" vertical="center" wrapText="1"/>
      <protection locked="0"/>
    </xf>
    <xf numFmtId="0" fontId="72" fillId="0" borderId="0" xfId="76" applyFont="1" applyProtection="1">
      <protection locked="0"/>
    </xf>
    <xf numFmtId="0" fontId="72" fillId="27" borderId="76" xfId="76" applyFont="1" applyFill="1" applyBorder="1" applyAlignment="1">
      <alignment horizontal="left" vertical="center"/>
    </xf>
    <xf numFmtId="0" fontId="72" fillId="27" borderId="57" xfId="76" applyFont="1" applyFill="1" applyBorder="1" applyAlignment="1">
      <alignment horizontal="left" vertical="center"/>
    </xf>
    <xf numFmtId="0" fontId="72" fillId="27" borderId="51" xfId="76" applyFont="1" applyFill="1" applyBorder="1" applyAlignment="1">
      <alignment horizontal="left" vertical="center"/>
    </xf>
    <xf numFmtId="0" fontId="22" fillId="0" borderId="67" xfId="0" applyFont="1" applyBorder="1" applyAlignment="1" applyProtection="1">
      <alignment horizontal="center" vertical="center" wrapText="1"/>
    </xf>
    <xf numFmtId="0" fontId="22" fillId="0" borderId="38" xfId="0" applyFont="1" applyBorder="1" applyAlignment="1" applyProtection="1">
      <alignment horizontal="center" vertical="center" wrapText="1"/>
    </xf>
    <xf numFmtId="0" fontId="22" fillId="0" borderId="45" xfId="0" applyFont="1" applyBorder="1" applyAlignment="1" applyProtection="1">
      <alignment horizontal="center" vertical="center" wrapText="1"/>
    </xf>
    <xf numFmtId="0" fontId="22" fillId="0" borderId="69" xfId="0" applyFont="1" applyBorder="1" applyAlignment="1" applyProtection="1">
      <alignment horizontal="center" vertical="center"/>
    </xf>
    <xf numFmtId="0" fontId="22" fillId="0" borderId="14" xfId="0" applyFont="1" applyBorder="1" applyAlignment="1" applyProtection="1">
      <alignment horizontal="center" vertical="center"/>
    </xf>
    <xf numFmtId="0" fontId="22" fillId="0" borderId="78" xfId="0" applyFont="1" applyBorder="1" applyAlignment="1" applyProtection="1">
      <alignment horizontal="center" vertical="center"/>
    </xf>
    <xf numFmtId="0" fontId="22" fillId="0" borderId="70" xfId="0" applyFont="1" applyBorder="1" applyAlignment="1" applyProtection="1">
      <alignment horizontal="center" vertical="center"/>
    </xf>
    <xf numFmtId="0" fontId="22" fillId="0" borderId="71" xfId="0" applyFont="1" applyBorder="1" applyAlignment="1" applyProtection="1">
      <alignment horizontal="center" vertical="center"/>
    </xf>
    <xf numFmtId="0" fontId="22" fillId="0" borderId="66" xfId="0" applyFont="1" applyBorder="1" applyAlignment="1" applyProtection="1">
      <alignment horizontal="center" vertical="center"/>
    </xf>
    <xf numFmtId="0" fontId="52" fillId="0" borderId="54" xfId="0" applyFont="1" applyBorder="1" applyAlignment="1" applyProtection="1">
      <alignment horizontal="center" vertical="center" textRotation="90" wrapText="1"/>
    </xf>
    <xf numFmtId="0" fontId="52" fillId="0" borderId="43" xfId="0" applyFont="1" applyBorder="1" applyAlignment="1" applyProtection="1">
      <alignment horizontal="center" vertical="center" textRotation="90" wrapText="1"/>
    </xf>
    <xf numFmtId="0" fontId="27" fillId="0" borderId="0" xfId="0" applyFont="1" applyBorder="1" applyAlignment="1" applyProtection="1">
      <alignment vertical="center" wrapText="1"/>
    </xf>
    <xf numFmtId="0" fontId="0" fillId="0" borderId="78" xfId="0" applyBorder="1" applyAlignment="1" applyProtection="1">
      <alignment horizontal="center" vertical="center" wrapText="1"/>
    </xf>
    <xf numFmtId="0" fontId="0" fillId="0" borderId="42" xfId="0" applyBorder="1" applyAlignment="1" applyProtection="1">
      <alignment horizontal="center" vertical="center" wrapText="1"/>
    </xf>
    <xf numFmtId="0" fontId="0" fillId="0" borderId="28" xfId="0" applyBorder="1" applyAlignment="1" applyProtection="1">
      <alignment horizontal="center" vertical="center" wrapText="1"/>
    </xf>
    <xf numFmtId="0" fontId="52" fillId="0" borderId="18" xfId="0" applyFont="1" applyBorder="1" applyAlignment="1" applyProtection="1">
      <alignment horizontal="center" vertical="center" wrapText="1"/>
    </xf>
    <xf numFmtId="0" fontId="52" fillId="0" borderId="11" xfId="0" applyFont="1" applyBorder="1" applyAlignment="1" applyProtection="1">
      <alignment horizontal="center" vertical="center" wrapText="1"/>
    </xf>
    <xf numFmtId="0" fontId="52" fillId="0" borderId="25" xfId="0" applyFont="1" applyBorder="1" applyAlignment="1" applyProtection="1">
      <alignment horizontal="center" vertical="center" wrapText="1"/>
    </xf>
    <xf numFmtId="0" fontId="22" fillId="0" borderId="18" xfId="0" applyFont="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55" xfId="0" applyFont="1" applyBorder="1" applyAlignment="1" applyProtection="1">
      <alignment horizontal="center" vertical="center"/>
    </xf>
    <xf numFmtId="0" fontId="14" fillId="21" borderId="0" xfId="0" applyFont="1" applyFill="1" applyBorder="1" applyAlignment="1" applyProtection="1">
      <alignment horizontal="left"/>
    </xf>
    <xf numFmtId="0" fontId="16" fillId="0" borderId="18" xfId="0" applyFont="1" applyBorder="1" applyAlignment="1" applyProtection="1">
      <alignment vertical="center" wrapText="1"/>
    </xf>
    <xf numFmtId="0" fontId="16" fillId="0" borderId="11" xfId="0" applyFont="1" applyBorder="1" applyAlignment="1" applyProtection="1">
      <alignment vertical="center" wrapText="1"/>
    </xf>
    <xf numFmtId="0" fontId="13" fillId="19" borderId="10" xfId="0" applyFont="1" applyFill="1" applyBorder="1" applyAlignment="1" applyProtection="1">
      <alignment horizontal="left"/>
      <protection locked="0"/>
    </xf>
    <xf numFmtId="0" fontId="15" fillId="0" borderId="0" xfId="0" applyFont="1" applyFill="1" applyBorder="1" applyAlignment="1" applyProtection="1">
      <alignment horizontal="center"/>
    </xf>
    <xf numFmtId="0" fontId="13" fillId="0" borderId="0" xfId="0" applyFont="1" applyAlignment="1" applyProtection="1">
      <alignment horizontal="right" wrapText="1"/>
      <protection locked="0"/>
    </xf>
    <xf numFmtId="0" fontId="13" fillId="0" borderId="0" xfId="0" applyFont="1" applyAlignment="1" applyProtection="1">
      <alignment wrapText="1"/>
      <protection locked="0"/>
    </xf>
    <xf numFmtId="0" fontId="0" fillId="0" borderId="11" xfId="0" applyBorder="1" applyAlignment="1" applyProtection="1">
      <alignment vertical="center" wrapText="1"/>
    </xf>
    <xf numFmtId="0" fontId="0" fillId="0" borderId="25" xfId="0" applyBorder="1" applyAlignment="1" applyProtection="1">
      <alignment vertical="center" wrapText="1"/>
    </xf>
    <xf numFmtId="0" fontId="16" fillId="0" borderId="25" xfId="0" applyFont="1" applyBorder="1" applyAlignment="1" applyProtection="1">
      <alignment vertical="center" wrapText="1"/>
    </xf>
    <xf numFmtId="0" fontId="13" fillId="0" borderId="10" xfId="0" applyFont="1" applyBorder="1" applyAlignment="1" applyProtection="1"/>
    <xf numFmtId="0" fontId="13" fillId="19" borderId="10" xfId="0" applyFont="1" applyFill="1" applyBorder="1" applyAlignment="1" applyProtection="1">
      <alignment horizontal="left" wrapText="1"/>
      <protection locked="0"/>
    </xf>
    <xf numFmtId="0" fontId="13" fillId="19" borderId="10" xfId="0" applyFont="1" applyFill="1" applyBorder="1" applyAlignment="1" applyProtection="1">
      <protection locked="0"/>
    </xf>
    <xf numFmtId="0" fontId="16" fillId="0" borderId="0" xfId="0" applyFont="1" applyAlignment="1" applyProtection="1">
      <alignment wrapText="1"/>
    </xf>
    <xf numFmtId="0" fontId="0" fillId="0" borderId="0" xfId="0" applyAlignment="1" applyProtection="1">
      <alignment wrapText="1"/>
    </xf>
    <xf numFmtId="0" fontId="57" fillId="0" borderId="0" xfId="0" applyFont="1" applyAlignment="1" applyProtection="1">
      <alignment vertical="center" wrapText="1"/>
    </xf>
    <xf numFmtId="0" fontId="13" fillId="0" borderId="0" xfId="0" applyFont="1" applyAlignment="1" applyProtection="1">
      <alignment vertical="center"/>
    </xf>
    <xf numFmtId="0" fontId="13" fillId="0" borderId="0" xfId="0" applyFont="1" applyAlignment="1" applyProtection="1"/>
    <xf numFmtId="0" fontId="13" fillId="0" borderId="11" xfId="0" applyFont="1" applyBorder="1" applyAlignment="1" applyProtection="1">
      <alignment vertical="center" wrapText="1"/>
    </xf>
    <xf numFmtId="0" fontId="13" fillId="0" borderId="25" xfId="0" applyFont="1" applyBorder="1" applyAlignment="1" applyProtection="1">
      <alignment vertical="center" wrapText="1"/>
    </xf>
    <xf numFmtId="0" fontId="75" fillId="0" borderId="0" xfId="0" applyFont="1" applyBorder="1" applyAlignment="1" applyProtection="1">
      <alignment horizontal="left" wrapText="1"/>
    </xf>
    <xf numFmtId="0" fontId="75" fillId="0" borderId="10" xfId="0" applyFont="1" applyBorder="1" applyAlignment="1" applyProtection="1">
      <alignment horizontal="left" wrapText="1"/>
      <protection locked="0"/>
    </xf>
    <xf numFmtId="0" fontId="75" fillId="0" borderId="79" xfId="0" applyFont="1" applyBorder="1" applyAlignment="1" applyProtection="1">
      <alignment horizontal="left" wrapText="1"/>
      <protection locked="0"/>
    </xf>
    <xf numFmtId="0" fontId="60" fillId="0" borderId="20" xfId="0" applyFont="1" applyBorder="1" applyAlignment="1" applyProtection="1">
      <alignment horizontal="center" vertical="center" wrapText="1"/>
    </xf>
    <xf numFmtId="0" fontId="60" fillId="0" borderId="20" xfId="0" applyFont="1" applyBorder="1" applyAlignment="1" applyProtection="1">
      <alignment vertical="center"/>
    </xf>
    <xf numFmtId="0" fontId="13" fillId="0" borderId="20" xfId="0" applyFont="1" applyBorder="1" applyAlignment="1" applyProtection="1">
      <alignment vertical="top" wrapText="1"/>
    </xf>
    <xf numFmtId="0" fontId="13" fillId="0" borderId="20" xfId="0" applyFont="1" applyBorder="1" applyAlignment="1" applyProtection="1"/>
    <xf numFmtId="0" fontId="13" fillId="0" borderId="54" xfId="0" applyFont="1" applyBorder="1" applyAlignment="1" applyProtection="1">
      <alignment horizontal="center" vertical="top" wrapText="1"/>
    </xf>
    <xf numFmtId="0" fontId="13" fillId="0" borderId="54" xfId="0" applyFont="1" applyBorder="1" applyAlignment="1" applyProtection="1"/>
    <xf numFmtId="0" fontId="13" fillId="0" borderId="16" xfId="0" applyFont="1" applyBorder="1" applyAlignment="1" applyProtection="1">
      <alignment horizontal="center" vertical="top" wrapText="1"/>
    </xf>
    <xf numFmtId="0" fontId="13" fillId="0" borderId="12" xfId="0" applyFont="1" applyBorder="1" applyAlignment="1" applyProtection="1"/>
    <xf numFmtId="0" fontId="13" fillId="0" borderId="15" xfId="0" applyFont="1" applyBorder="1" applyAlignment="1" applyProtection="1"/>
    <xf numFmtId="0" fontId="13" fillId="0" borderId="29" xfId="0" applyFont="1" applyBorder="1" applyAlignment="1" applyProtection="1">
      <alignment horizontal="center" vertical="top" wrapText="1"/>
    </xf>
    <xf numFmtId="0" fontId="13" fillId="0" borderId="29" xfId="0" applyFont="1" applyBorder="1" applyAlignment="1" applyProtection="1"/>
    <xf numFmtId="0" fontId="13" fillId="0" borderId="42" xfId="0" applyFont="1" applyBorder="1" applyAlignment="1" applyProtection="1">
      <alignment horizontal="center" vertical="top" wrapText="1"/>
    </xf>
    <xf numFmtId="0" fontId="13" fillId="0" borderId="28" xfId="0" applyFont="1" applyBorder="1" applyAlignment="1" applyProtection="1"/>
    <xf numFmtId="0" fontId="21" fillId="19" borderId="10" xfId="0" applyFont="1" applyFill="1" applyBorder="1" applyAlignment="1" applyProtection="1">
      <alignment horizontal="left"/>
      <protection locked="0"/>
    </xf>
    <xf numFmtId="0" fontId="21" fillId="19" borderId="79" xfId="0" applyFont="1" applyFill="1" applyBorder="1" applyAlignment="1" applyProtection="1">
      <alignment horizontal="left"/>
      <protection locked="0"/>
    </xf>
    <xf numFmtId="0" fontId="21" fillId="19" borderId="16" xfId="0" applyFont="1" applyFill="1" applyBorder="1" applyAlignment="1" applyProtection="1">
      <alignment vertical="top" wrapText="1"/>
      <protection locked="0"/>
    </xf>
    <xf numFmtId="0" fontId="62" fillId="0" borderId="12" xfId="0" applyFont="1" applyBorder="1" applyAlignment="1" applyProtection="1">
      <alignment vertical="top" wrapText="1"/>
      <protection locked="0"/>
    </xf>
    <xf numFmtId="0" fontId="62" fillId="0" borderId="15" xfId="0" applyFont="1" applyBorder="1" applyAlignment="1" applyProtection="1">
      <alignment vertical="top" wrapText="1"/>
      <protection locked="0"/>
    </xf>
    <xf numFmtId="0" fontId="62" fillId="0" borderId="17" xfId="0" applyFont="1" applyBorder="1" applyAlignment="1" applyProtection="1">
      <alignment vertical="top" wrapText="1"/>
      <protection locked="0"/>
    </xf>
    <xf numFmtId="0" fontId="62" fillId="0" borderId="0" xfId="0" applyFont="1" applyAlignment="1" applyProtection="1">
      <alignment vertical="top" wrapText="1"/>
      <protection locked="0"/>
    </xf>
    <xf numFmtId="0" fontId="62" fillId="0" borderId="46" xfId="0" applyFont="1" applyBorder="1" applyAlignment="1" applyProtection="1">
      <alignment vertical="top" wrapText="1"/>
      <protection locked="0"/>
    </xf>
    <xf numFmtId="0" fontId="62" fillId="0" borderId="42" xfId="0" applyFont="1" applyBorder="1" applyAlignment="1" applyProtection="1">
      <alignment vertical="top" wrapText="1"/>
      <protection locked="0"/>
    </xf>
    <xf numFmtId="0" fontId="62" fillId="0" borderId="10" xfId="0" applyFont="1" applyBorder="1" applyAlignment="1" applyProtection="1">
      <alignment vertical="top" wrapText="1"/>
      <protection locked="0"/>
    </xf>
    <xf numFmtId="0" fontId="62" fillId="0" borderId="28" xfId="0" applyFont="1" applyBorder="1" applyAlignment="1" applyProtection="1">
      <alignment vertical="top" wrapText="1"/>
      <protection locked="0"/>
    </xf>
    <xf numFmtId="0" fontId="21" fillId="0" borderId="10" xfId="0" applyFont="1" applyBorder="1" applyAlignment="1" applyProtection="1">
      <alignment wrapText="1"/>
      <protection locked="0"/>
    </xf>
    <xf numFmtId="0" fontId="0" fillId="0" borderId="10" xfId="0" applyBorder="1" applyAlignment="1" applyProtection="1">
      <protection locked="0"/>
    </xf>
    <xf numFmtId="0" fontId="20" fillId="21" borderId="0" xfId="0" applyFont="1" applyFill="1" applyBorder="1" applyAlignment="1" applyProtection="1">
      <alignment horizontal="left"/>
      <protection locked="0"/>
    </xf>
    <xf numFmtId="0" fontId="21" fillId="22" borderId="0" xfId="0" applyFont="1" applyFill="1" applyAlignment="1" applyProtection="1">
      <alignment wrapText="1"/>
    </xf>
    <xf numFmtId="0" fontId="25"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wrapText="1"/>
      <protection locked="0"/>
    </xf>
    <xf numFmtId="0" fontId="20" fillId="0" borderId="50" xfId="0" applyFont="1" applyFill="1" applyBorder="1" applyAlignment="1" applyProtection="1">
      <alignment horizontal="center"/>
      <protection locked="0"/>
    </xf>
    <xf numFmtId="0" fontId="0" fillId="0" borderId="50" xfId="0" applyBorder="1" applyAlignment="1" applyProtection="1">
      <alignment horizontal="center"/>
      <protection locked="0"/>
    </xf>
    <xf numFmtId="0" fontId="25" fillId="0" borderId="0" xfId="0" applyFont="1" applyAlignment="1" applyProtection="1">
      <alignment horizontal="center"/>
      <protection locked="0"/>
    </xf>
    <xf numFmtId="0" fontId="0" fillId="0" borderId="0" xfId="0" applyAlignment="1" applyProtection="1">
      <alignment horizontal="center"/>
      <protection locked="0"/>
    </xf>
    <xf numFmtId="0" fontId="81" fillId="0" borderId="10" xfId="0" applyFont="1" applyBorder="1" applyAlignment="1" applyProtection="1">
      <alignment wrapText="1"/>
      <protection locked="0"/>
    </xf>
    <xf numFmtId="0" fontId="82" fillId="0" borderId="10" xfId="0" applyFont="1" applyBorder="1" applyAlignment="1" applyProtection="1">
      <protection locked="0"/>
    </xf>
    <xf numFmtId="0" fontId="20" fillId="0" borderId="0" xfId="0" applyFont="1" applyFill="1" applyBorder="1" applyAlignment="1" applyProtection="1">
      <alignment horizontal="center"/>
      <protection locked="0"/>
    </xf>
    <xf numFmtId="0" fontId="0" fillId="0" borderId="0" xfId="0" applyBorder="1" applyAlignment="1" applyProtection="1">
      <alignment horizontal="center"/>
      <protection locked="0"/>
    </xf>
    <xf numFmtId="0" fontId="24" fillId="0" borderId="0" xfId="0" applyFont="1" applyFill="1" applyBorder="1" applyAlignment="1" applyProtection="1">
      <alignment horizontal="center" wrapText="1"/>
    </xf>
    <xf numFmtId="0" fontId="21" fillId="0" borderId="0" xfId="0" applyFont="1" applyAlignment="1" applyProtection="1">
      <alignment horizontal="center" wrapText="1"/>
    </xf>
    <xf numFmtId="0" fontId="27" fillId="0" borderId="0" xfId="0" applyFont="1" applyBorder="1" applyAlignment="1" applyProtection="1">
      <alignment vertical="center" wrapText="1" shrinkToFit="1"/>
    </xf>
    <xf numFmtId="0" fontId="21" fillId="0" borderId="0" xfId="0" applyFont="1" applyAlignment="1" applyProtection="1">
      <alignment vertical="center" wrapText="1" shrinkToFit="1"/>
    </xf>
    <xf numFmtId="0" fontId="22" fillId="0" borderId="44" xfId="0" applyFont="1" applyBorder="1" applyAlignment="1" applyProtection="1">
      <alignment horizontal="center" vertical="center"/>
    </xf>
    <xf numFmtId="0" fontId="27" fillId="0" borderId="0" xfId="0" applyFont="1" applyAlignment="1" applyProtection="1">
      <alignment wrapText="1"/>
    </xf>
    <xf numFmtId="0" fontId="21" fillId="0" borderId="19" xfId="0" applyFont="1" applyBorder="1" applyAlignment="1" applyProtection="1">
      <alignment horizontal="center" vertical="center"/>
    </xf>
    <xf numFmtId="0" fontId="21" fillId="0" borderId="41" xfId="0" applyFont="1" applyBorder="1" applyAlignment="1" applyProtection="1">
      <alignment horizontal="center" vertical="center"/>
    </xf>
    <xf numFmtId="0" fontId="26" fillId="0" borderId="75" xfId="0" applyFont="1" applyFill="1" applyBorder="1" applyAlignment="1" applyProtection="1">
      <alignment vertical="center"/>
    </xf>
    <xf numFmtId="0" fontId="26" fillId="0" borderId="34" xfId="0" applyFont="1" applyFill="1" applyBorder="1" applyAlignment="1" applyProtection="1">
      <alignment vertical="center"/>
    </xf>
    <xf numFmtId="0" fontId="26" fillId="0" borderId="53" xfId="0" applyFont="1" applyFill="1" applyBorder="1" applyAlignment="1" applyProtection="1">
      <alignment vertical="center"/>
    </xf>
    <xf numFmtId="0" fontId="22" fillId="0" borderId="19" xfId="0" applyFont="1" applyBorder="1" applyAlignment="1" applyProtection="1">
      <alignment horizontal="center" vertical="center"/>
    </xf>
    <xf numFmtId="0" fontId="0" fillId="0" borderId="0" xfId="0" applyAlignment="1" applyProtection="1">
      <alignment vertical="center" wrapText="1"/>
    </xf>
    <xf numFmtId="0" fontId="22" fillId="0" borderId="77" xfId="0" applyFont="1" applyBorder="1" applyAlignment="1" applyProtection="1">
      <alignment horizontal="center" vertical="center"/>
    </xf>
    <xf numFmtId="0" fontId="20" fillId="21" borderId="0" xfId="0" applyFont="1" applyFill="1" applyBorder="1" applyAlignment="1">
      <alignment horizontal="left"/>
    </xf>
    <xf numFmtId="0" fontId="21" fillId="19" borderId="12" xfId="0" applyFont="1" applyFill="1" applyBorder="1" applyAlignment="1" applyProtection="1">
      <alignment horizontal="left"/>
      <protection locked="0"/>
    </xf>
    <xf numFmtId="0" fontId="0" fillId="0" borderId="0" xfId="0" applyAlignment="1"/>
    <xf numFmtId="0" fontId="21" fillId="19" borderId="12" xfId="0" applyFont="1" applyFill="1" applyBorder="1" applyAlignment="1" applyProtection="1">
      <alignment vertical="top" wrapText="1"/>
      <protection locked="0"/>
    </xf>
    <xf numFmtId="0" fontId="0" fillId="19" borderId="15" xfId="0" applyFill="1" applyBorder="1" applyAlignment="1" applyProtection="1">
      <alignment vertical="top"/>
      <protection locked="0"/>
    </xf>
    <xf numFmtId="0" fontId="21" fillId="19" borderId="17" xfId="0" applyFont="1" applyFill="1" applyBorder="1" applyAlignment="1" applyProtection="1">
      <alignment vertical="top" wrapText="1"/>
      <protection locked="0"/>
    </xf>
    <xf numFmtId="0" fontId="21" fillId="19" borderId="0" xfId="0" applyFont="1" applyFill="1" applyBorder="1" applyAlignment="1" applyProtection="1">
      <alignment vertical="top" wrapText="1"/>
      <protection locked="0"/>
    </xf>
    <xf numFmtId="0" fontId="0" fillId="19" borderId="46" xfId="0" applyFill="1" applyBorder="1" applyAlignment="1" applyProtection="1">
      <alignment vertical="top"/>
      <protection locked="0"/>
    </xf>
    <xf numFmtId="0" fontId="21" fillId="19" borderId="42" xfId="0" applyFont="1" applyFill="1" applyBorder="1" applyAlignment="1" applyProtection="1">
      <alignment vertical="top" wrapText="1"/>
      <protection locked="0"/>
    </xf>
    <xf numFmtId="0" fontId="21" fillId="19" borderId="10" xfId="0" applyFont="1" applyFill="1" applyBorder="1" applyAlignment="1" applyProtection="1">
      <alignment vertical="top" wrapText="1"/>
      <protection locked="0"/>
    </xf>
    <xf numFmtId="0" fontId="0" fillId="19" borderId="28" xfId="0" applyFill="1" applyBorder="1" applyAlignment="1" applyProtection="1">
      <alignment vertical="top"/>
      <protection locked="0"/>
    </xf>
    <xf numFmtId="0" fontId="21" fillId="22" borderId="0" xfId="0" applyFont="1" applyFill="1" applyAlignment="1">
      <alignment wrapText="1"/>
    </xf>
    <xf numFmtId="0" fontId="20" fillId="0" borderId="0" xfId="0" applyFont="1" applyFill="1" applyBorder="1" applyAlignment="1">
      <alignment horizontal="center"/>
    </xf>
    <xf numFmtId="0" fontId="0" fillId="0" borderId="0" xfId="0" applyAlignment="1">
      <alignment horizontal="center"/>
    </xf>
    <xf numFmtId="0" fontId="25" fillId="0" borderId="0" xfId="0" applyFont="1" applyAlignment="1">
      <alignment horizontal="center"/>
    </xf>
    <xf numFmtId="0" fontId="21" fillId="0" borderId="10" xfId="0" applyFont="1" applyBorder="1" applyAlignment="1">
      <alignment wrapText="1"/>
    </xf>
    <xf numFmtId="0" fontId="0" fillId="0" borderId="10" xfId="0" applyBorder="1" applyAlignment="1"/>
    <xf numFmtId="0" fontId="62" fillId="19" borderId="15" xfId="0" applyFont="1" applyFill="1" applyBorder="1" applyAlignment="1" applyProtection="1">
      <alignment vertical="top"/>
      <protection locked="0"/>
    </xf>
    <xf numFmtId="0" fontId="62" fillId="19" borderId="46" xfId="0" applyFont="1" applyFill="1" applyBorder="1" applyAlignment="1" applyProtection="1">
      <alignment vertical="top"/>
      <protection locked="0"/>
    </xf>
    <xf numFmtId="0" fontId="62" fillId="19" borderId="28" xfId="0" applyFont="1" applyFill="1" applyBorder="1" applyAlignment="1" applyProtection="1">
      <alignment vertical="top"/>
      <protection locked="0"/>
    </xf>
    <xf numFmtId="0" fontId="0" fillId="0" borderId="0" xfId="0" applyBorder="1" applyAlignment="1">
      <alignment horizontal="center"/>
    </xf>
    <xf numFmtId="0" fontId="26" fillId="0" borderId="76" xfId="0" applyFont="1" applyFill="1" applyBorder="1" applyAlignment="1" applyProtection="1">
      <alignment vertical="center"/>
    </xf>
    <xf numFmtId="0" fontId="26" fillId="0" borderId="51" xfId="0" applyFont="1" applyFill="1" applyBorder="1" applyAlignment="1" applyProtection="1">
      <alignment vertical="center"/>
    </xf>
    <xf numFmtId="0" fontId="20" fillId="21" borderId="0" xfId="0" quotePrefix="1" applyFont="1" applyFill="1" applyBorder="1" applyAlignment="1" applyProtection="1">
      <alignment horizontal="left"/>
    </xf>
    <xf numFmtId="0" fontId="21" fillId="0" borderId="19" xfId="0" applyFont="1"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21" fillId="0" borderId="13" xfId="0" applyFont="1" applyBorder="1" applyAlignment="1" applyProtection="1">
      <alignment horizontal="center" vertical="center" wrapText="1"/>
    </xf>
    <xf numFmtId="0" fontId="21" fillId="0" borderId="32" xfId="0" applyFont="1" applyBorder="1" applyAlignment="1" applyProtection="1">
      <alignment vertical="center"/>
    </xf>
    <xf numFmtId="0" fontId="21" fillId="0" borderId="10" xfId="0" applyFont="1" applyBorder="1" applyAlignment="1" applyProtection="1">
      <alignment vertical="center"/>
    </xf>
    <xf numFmtId="0" fontId="21" fillId="0" borderId="28" xfId="0" applyFont="1" applyBorder="1" applyAlignment="1" applyProtection="1">
      <alignment vertical="center"/>
    </xf>
    <xf numFmtId="0" fontId="21" fillId="0" borderId="31" xfId="0" applyFont="1" applyBorder="1" applyAlignment="1" applyProtection="1">
      <alignment vertical="center"/>
    </xf>
    <xf numFmtId="0" fontId="21" fillId="0" borderId="11" xfId="0" applyFont="1" applyBorder="1" applyAlignment="1" applyProtection="1">
      <alignment vertical="center"/>
    </xf>
    <xf numFmtId="0" fontId="21" fillId="0" borderId="25" xfId="0" applyFont="1" applyBorder="1" applyAlignment="1" applyProtection="1">
      <alignment vertical="center"/>
    </xf>
    <xf numFmtId="0" fontId="21" fillId="0" borderId="39" xfId="0" applyFont="1" applyBorder="1" applyAlignment="1" applyProtection="1">
      <alignment horizontal="left" vertical="center"/>
    </xf>
    <xf numFmtId="0" fontId="21" fillId="0" borderId="35" xfId="0" applyFont="1" applyBorder="1" applyAlignment="1" applyProtection="1">
      <alignment horizontal="left" vertical="center"/>
    </xf>
    <xf numFmtId="0" fontId="21" fillId="0" borderId="26" xfId="0" applyFont="1" applyBorder="1" applyAlignment="1" applyProtection="1">
      <alignment horizontal="left" vertical="center"/>
    </xf>
    <xf numFmtId="0" fontId="21" fillId="0" borderId="14" xfId="0" applyFont="1" applyBorder="1" applyAlignment="1" applyProtection="1">
      <alignment horizontal="right" wrapText="1"/>
    </xf>
    <xf numFmtId="0" fontId="21" fillId="0" borderId="14" xfId="0" applyFont="1" applyBorder="1" applyAlignment="1" applyProtection="1">
      <alignment horizontal="right"/>
    </xf>
    <xf numFmtId="0" fontId="21" fillId="0" borderId="68" xfId="0" applyFont="1" applyBorder="1" applyAlignment="1" applyProtection="1">
      <alignment horizontal="center" vertical="center" wrapText="1"/>
    </xf>
    <xf numFmtId="0" fontId="21" fillId="0" borderId="64" xfId="0" applyFont="1" applyBorder="1" applyAlignment="1" applyProtection="1">
      <alignment horizontal="center" vertical="center" wrapText="1"/>
    </xf>
    <xf numFmtId="0" fontId="21" fillId="0" borderId="43" xfId="0" applyFont="1" applyBorder="1" applyAlignment="1" applyProtection="1">
      <alignment horizontal="center" vertical="center" wrapText="1"/>
    </xf>
    <xf numFmtId="0" fontId="22" fillId="19" borderId="16" xfId="0" applyFont="1" applyFill="1" applyBorder="1" applyAlignment="1" applyProtection="1">
      <alignment vertical="top" wrapText="1"/>
      <protection locked="0"/>
    </xf>
    <xf numFmtId="0" fontId="22" fillId="19" borderId="12" xfId="0" applyFont="1" applyFill="1" applyBorder="1" applyAlignment="1" applyProtection="1">
      <alignment vertical="top" wrapText="1"/>
      <protection locked="0"/>
    </xf>
    <xf numFmtId="0" fontId="19" fillId="19" borderId="15" xfId="0" applyFont="1" applyFill="1" applyBorder="1" applyAlignment="1" applyProtection="1">
      <alignment vertical="top"/>
      <protection locked="0"/>
    </xf>
    <xf numFmtId="0" fontId="22" fillId="19" borderId="17" xfId="0" applyFont="1" applyFill="1" applyBorder="1" applyAlignment="1" applyProtection="1">
      <alignment vertical="top" wrapText="1"/>
      <protection locked="0"/>
    </xf>
    <xf numFmtId="0" fontId="22" fillId="19" borderId="0" xfId="0" applyFont="1" applyFill="1" applyBorder="1" applyAlignment="1" applyProtection="1">
      <alignment vertical="top" wrapText="1"/>
      <protection locked="0"/>
    </xf>
    <xf numFmtId="0" fontId="19" fillId="19" borderId="46" xfId="0" applyFont="1" applyFill="1" applyBorder="1" applyAlignment="1" applyProtection="1">
      <alignment vertical="top"/>
      <protection locked="0"/>
    </xf>
    <xf numFmtId="0" fontId="22" fillId="19" borderId="42" xfId="0" applyFont="1" applyFill="1" applyBorder="1" applyAlignment="1" applyProtection="1">
      <alignment vertical="top" wrapText="1"/>
      <protection locked="0"/>
    </xf>
    <xf numFmtId="0" fontId="22" fillId="19" borderId="10" xfId="0" applyFont="1" applyFill="1" applyBorder="1" applyAlignment="1" applyProtection="1">
      <alignment vertical="top" wrapText="1"/>
      <protection locked="0"/>
    </xf>
    <xf numFmtId="0" fontId="19" fillId="19" borderId="28" xfId="0" applyFont="1" applyFill="1" applyBorder="1" applyAlignment="1" applyProtection="1">
      <alignment vertical="top"/>
      <protection locked="0"/>
    </xf>
    <xf numFmtId="0" fontId="70" fillId="23" borderId="0" xfId="0" applyFont="1" applyFill="1" applyBorder="1" applyAlignment="1" applyProtection="1">
      <alignment horizontal="left"/>
    </xf>
    <xf numFmtId="0" fontId="57"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3" fillId="0" borderId="0" xfId="0" applyFont="1" applyAlignment="1" applyProtection="1">
      <protection locked="0"/>
    </xf>
    <xf numFmtId="0" fontId="16" fillId="0" borderId="0" xfId="0" applyFont="1" applyAlignment="1" applyProtection="1">
      <alignment wrapText="1"/>
      <protection locked="0"/>
    </xf>
    <xf numFmtId="0" fontId="13" fillId="0" borderId="10" xfId="0" applyFont="1" applyBorder="1" applyAlignment="1" applyProtection="1">
      <protection locked="0"/>
    </xf>
    <xf numFmtId="0" fontId="75" fillId="0" borderId="0" xfId="0" applyFont="1" applyBorder="1" applyAlignment="1" applyProtection="1">
      <alignment horizontal="left" wrapText="1"/>
      <protection locked="0"/>
    </xf>
    <xf numFmtId="0" fontId="75" fillId="0" borderId="0" xfId="0" applyFont="1" applyAlignment="1" applyProtection="1">
      <alignment horizontal="left"/>
      <protection locked="0"/>
    </xf>
    <xf numFmtId="0" fontId="16" fillId="0" borderId="10" xfId="0" applyFont="1" applyBorder="1" applyAlignment="1" applyProtection="1">
      <alignment horizontal="left" wrapText="1"/>
      <protection locked="0"/>
    </xf>
    <xf numFmtId="0" fontId="16" fillId="0" borderId="10" xfId="0" applyFont="1" applyBorder="1" applyAlignment="1" applyProtection="1">
      <alignment horizontal="left"/>
      <protection locked="0"/>
    </xf>
    <xf numFmtId="0" fontId="14" fillId="23" borderId="0" xfId="0" applyFont="1" applyFill="1" applyBorder="1" applyAlignment="1" applyProtection="1">
      <alignment horizontal="left"/>
    </xf>
    <xf numFmtId="0" fontId="76" fillId="0" borderId="0" xfId="0" applyFont="1" applyAlignment="1" applyProtection="1">
      <alignment horizontal="left"/>
      <protection locked="0"/>
    </xf>
    <xf numFmtId="0" fontId="13" fillId="0" borderId="79" xfId="0" applyFont="1" applyBorder="1" applyAlignment="1" applyProtection="1">
      <alignment horizontal="left"/>
      <protection locked="0"/>
    </xf>
    <xf numFmtId="0" fontId="18" fillId="0" borderId="0" xfId="0" applyFont="1" applyBorder="1" applyAlignment="1" applyProtection="1">
      <alignment horizontal="left"/>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7" xr:uid="{00000000-0005-0000-0000-00001E000000}"/>
    <cellStyle name="Currency 3" xfId="51" xr:uid="{00000000-0005-0000-0000-00001F000000}"/>
    <cellStyle name="Currency 4" xfId="54" xr:uid="{67BEC682-E5DF-44A3-9318-25617822080C}"/>
    <cellStyle name="Currency 5" xfId="56" xr:uid="{70E8F4D3-47E4-4500-87C7-53841F171DF8}"/>
    <cellStyle name="Currency 5 2" xfId="59" xr:uid="{752DF397-E6B2-4108-8DE7-0909C07C2887}"/>
    <cellStyle name="Currency 5 3" xfId="62" xr:uid="{B0338D6F-3A33-449A-9F0E-2FF3FE893725}"/>
    <cellStyle name="Currency 5 4" xfId="65" xr:uid="{749ABAA8-CA84-4CE4-A369-ABBE0142F495}"/>
    <cellStyle name="Currency 5 5" xfId="68" xr:uid="{54B80AF0-B8EC-4E3C-A5EA-3D83C8347FE3}"/>
    <cellStyle name="Currency 5 6" xfId="71" xr:uid="{C63504A1-1302-443C-AA54-7A4CF1F9B0D8}"/>
    <cellStyle name="Currency 5 7" xfId="74" xr:uid="{5A15EFB6-15CC-4884-BD53-15C72860C823}"/>
    <cellStyle name="Currency 5 8" xfId="77" xr:uid="{F80E1D88-F43C-4E63-8E9D-B81E056D4497}"/>
    <cellStyle name="Excel Built-in Normal" xfId="46" xr:uid="{00000000-0005-0000-0000-000020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10" xfId="66" xr:uid="{7FBC4989-447B-4704-B067-285CFFF280E2}"/>
    <cellStyle name="Normal 11" xfId="69" xr:uid="{CE16FBA2-636B-4484-A3EE-2D1CD45BC8D6}"/>
    <cellStyle name="Normal 12" xfId="72" xr:uid="{D0CC931E-4DDE-4C80-9789-D76D1F3E2091}"/>
    <cellStyle name="Normal 13" xfId="75" xr:uid="{668F143A-55FB-4A3C-9D82-5DB38EA12DEE}"/>
    <cellStyle name="Normal 2" xfId="45" xr:uid="{00000000-0005-0000-0000-00002B000000}"/>
    <cellStyle name="Normal 3" xfId="50" xr:uid="{00000000-0005-0000-0000-00002C000000}"/>
    <cellStyle name="Normal 4" xfId="52" xr:uid="{281440BC-73E3-4234-8EE5-CCDA71040DCC}"/>
    <cellStyle name="Normal 5" xfId="53" xr:uid="{0E1D6198-7F3A-4E31-933E-E6242A64F813}"/>
    <cellStyle name="Normal 6" xfId="55" xr:uid="{6F350280-05A5-480F-B8F4-31ED4929350B}"/>
    <cellStyle name="Normal 6 2" xfId="58" xr:uid="{44EC3BD3-35B9-4ADC-B9C1-9A74871844FE}"/>
    <cellStyle name="Normal 6 3" xfId="61" xr:uid="{9BA7D83E-C9A2-45F0-9E51-08FC0BC6AC74}"/>
    <cellStyle name="Normal 6 4" xfId="64" xr:uid="{5BAB04A3-05E5-4ADB-A82B-6FF512FAC6ED}"/>
    <cellStyle name="Normal 6 5" xfId="67" xr:uid="{1604BD37-CE49-4AC3-8F6A-F5E33BCCC067}"/>
    <cellStyle name="Normal 6 6" xfId="70" xr:uid="{41D5B3B1-66BE-49C5-946E-718FCD01308E}"/>
    <cellStyle name="Normal 6 7" xfId="73" xr:uid="{E3E6D4CF-11E1-43B4-9C28-43EB929C2690}"/>
    <cellStyle name="Normal 6 8" xfId="76" xr:uid="{74499AF9-446C-42BC-88B9-63875D314F3A}"/>
    <cellStyle name="Normal 7" xfId="57" xr:uid="{F7FCA8D6-0DD0-4FC2-9EE9-8CBA931699D1}"/>
    <cellStyle name="Normal 8" xfId="60" xr:uid="{A39DF120-73EA-46BA-A8C6-94848645DB47}"/>
    <cellStyle name="Normal 9" xfId="63" xr:uid="{9485101C-DA35-4249-AAFA-608F89137375}"/>
    <cellStyle name="Note" xfId="39" builtinId="10" customBuiltin="1"/>
    <cellStyle name="Output" xfId="40" builtinId="21" customBuiltin="1"/>
    <cellStyle name="Percent" xfId="41" builtinId="5"/>
    <cellStyle name="Percent 2" xfId="49" xr:uid="{00000000-0005-0000-0000-000031000000}"/>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77</xdr:row>
      <xdr:rowOff>0</xdr:rowOff>
    </xdr:from>
    <xdr:to>
      <xdr:col>9</xdr:col>
      <xdr:colOff>0</xdr:colOff>
      <xdr:row>77</xdr:row>
      <xdr:rowOff>0</xdr:rowOff>
    </xdr:to>
    <xdr:sp macro="" textlink="">
      <xdr:nvSpPr>
        <xdr:cNvPr id="22641" name="Rectangle 1">
          <a:extLst>
            <a:ext uri="{FF2B5EF4-FFF2-40B4-BE49-F238E27FC236}">
              <a16:creationId xmlns:a16="http://schemas.microsoft.com/office/drawing/2014/main" id="{00000000-0008-0000-0300-000071580000}"/>
            </a:ext>
          </a:extLst>
        </xdr:cNvPr>
        <xdr:cNvSpPr>
          <a:spLocks noChangeArrowheads="1"/>
        </xdr:cNvSpPr>
      </xdr:nvSpPr>
      <xdr:spPr bwMode="auto">
        <a:xfrm>
          <a:off x="0" y="15992475"/>
          <a:ext cx="674370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165100</xdr:colOff>
          <xdr:row>28</xdr:row>
          <xdr:rowOff>50800</xdr:rowOff>
        </xdr:from>
        <xdr:to>
          <xdr:col>1</xdr:col>
          <xdr:colOff>469900</xdr:colOff>
          <xdr:row>28</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29</xdr:row>
          <xdr:rowOff>50800</xdr:rowOff>
        </xdr:from>
        <xdr:to>
          <xdr:col>1</xdr:col>
          <xdr:colOff>469900</xdr:colOff>
          <xdr:row>29</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30</xdr:row>
          <xdr:rowOff>50800</xdr:rowOff>
        </xdr:from>
        <xdr:to>
          <xdr:col>1</xdr:col>
          <xdr:colOff>469900</xdr:colOff>
          <xdr:row>30</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50800</xdr:rowOff>
        </xdr:from>
        <xdr:to>
          <xdr:col>0</xdr:col>
          <xdr:colOff>469900</xdr:colOff>
          <xdr:row>25</xdr:row>
          <xdr:rowOff>266700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50800</xdr:rowOff>
        </xdr:from>
        <xdr:to>
          <xdr:col>0</xdr:col>
          <xdr:colOff>469900</xdr:colOff>
          <xdr:row>26</xdr:row>
          <xdr:rowOff>266700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56</xdr:row>
          <xdr:rowOff>50800</xdr:rowOff>
        </xdr:from>
        <xdr:to>
          <xdr:col>0</xdr:col>
          <xdr:colOff>469900</xdr:colOff>
          <xdr:row>57</xdr:row>
          <xdr:rowOff>12700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57</xdr:row>
          <xdr:rowOff>50800</xdr:rowOff>
        </xdr:from>
        <xdr:to>
          <xdr:col>0</xdr:col>
          <xdr:colOff>469900</xdr:colOff>
          <xdr:row>57</xdr:row>
          <xdr:rowOff>266700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39</xdr:row>
          <xdr:rowOff>19050</xdr:rowOff>
        </xdr:from>
        <xdr:to>
          <xdr:col>2</xdr:col>
          <xdr:colOff>38100</xdr:colOff>
          <xdr:row>39</xdr:row>
          <xdr:rowOff>241300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2A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381000</xdr:colOff>
          <xdr:row>40</xdr:row>
          <xdr:rowOff>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2A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xdr:rowOff>
        </xdr:from>
        <xdr:to>
          <xdr:col>2</xdr:col>
          <xdr:colOff>38100</xdr:colOff>
          <xdr:row>44</xdr:row>
          <xdr:rowOff>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2A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184150</xdr:rowOff>
        </xdr:from>
        <xdr:to>
          <xdr:col>5</xdr:col>
          <xdr:colOff>209550</xdr:colOff>
          <xdr:row>11</xdr:row>
          <xdr:rowOff>57150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2A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Small/Cutaway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171450</xdr:rowOff>
        </xdr:from>
        <xdr:to>
          <xdr:col>7</xdr:col>
          <xdr:colOff>152400</xdr:colOff>
          <xdr:row>11</xdr:row>
          <xdr:rowOff>50800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2A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Medium/High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10</xdr:row>
          <xdr:rowOff>184150</xdr:rowOff>
        </xdr:from>
        <xdr:to>
          <xdr:col>9</xdr:col>
          <xdr:colOff>419100</xdr:colOff>
          <xdr:row>11</xdr:row>
          <xdr:rowOff>57150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2A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Medium/Low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57150</xdr:rowOff>
        </xdr:from>
        <xdr:to>
          <xdr:col>5</xdr:col>
          <xdr:colOff>146050</xdr:colOff>
          <xdr:row>12</xdr:row>
          <xdr:rowOff>107950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2A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Trolley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38100</xdr:rowOff>
        </xdr:from>
        <xdr:to>
          <xdr:col>7</xdr:col>
          <xdr:colOff>0</xdr:colOff>
          <xdr:row>12</xdr:row>
          <xdr:rowOff>95250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2A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11</xdr:row>
          <xdr:rowOff>57150</xdr:rowOff>
        </xdr:from>
        <xdr:to>
          <xdr:col>9</xdr:col>
          <xdr:colOff>114300</xdr:colOff>
          <xdr:row>12</xdr:row>
          <xdr:rowOff>114300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2A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11</xdr:row>
          <xdr:rowOff>57150</xdr:rowOff>
        </xdr:from>
        <xdr:to>
          <xdr:col>9</xdr:col>
          <xdr:colOff>1555750</xdr:colOff>
          <xdr:row>12</xdr:row>
          <xdr:rowOff>114300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2A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10</xdr:row>
          <xdr:rowOff>171450</xdr:rowOff>
        </xdr:from>
        <xdr:to>
          <xdr:col>9</xdr:col>
          <xdr:colOff>1689100</xdr:colOff>
          <xdr:row>11</xdr:row>
          <xdr:rowOff>50800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2A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Sedan/Other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19050</xdr:rowOff>
        </xdr:from>
        <xdr:to>
          <xdr:col>2</xdr:col>
          <xdr:colOff>38100</xdr:colOff>
          <xdr:row>43</xdr:row>
          <xdr:rowOff>76200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2A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381000</xdr:colOff>
          <xdr:row>43</xdr:row>
          <xdr:rowOff>107950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2A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xdr:rowOff>
        </xdr:from>
        <xdr:to>
          <xdr:col>2</xdr:col>
          <xdr:colOff>38100</xdr:colOff>
          <xdr:row>44</xdr:row>
          <xdr:rowOff>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2A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12700</xdr:rowOff>
        </xdr:from>
        <xdr:to>
          <xdr:col>4</xdr:col>
          <xdr:colOff>381000</xdr:colOff>
          <xdr:row>44</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2A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19050</xdr:rowOff>
        </xdr:from>
        <xdr:to>
          <xdr:col>2</xdr:col>
          <xdr:colOff>38100</xdr:colOff>
          <xdr:row>47</xdr:row>
          <xdr:rowOff>38100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2A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19050</xdr:rowOff>
        </xdr:from>
        <xdr:to>
          <xdr:col>2</xdr:col>
          <xdr:colOff>38100</xdr:colOff>
          <xdr:row>47</xdr:row>
          <xdr:rowOff>241300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2A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184150</xdr:rowOff>
        </xdr:from>
        <xdr:to>
          <xdr:col>5</xdr:col>
          <xdr:colOff>209550</xdr:colOff>
          <xdr:row>11</xdr:row>
          <xdr:rowOff>57150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2A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Small/Cutaway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171450</xdr:rowOff>
        </xdr:from>
        <xdr:to>
          <xdr:col>7</xdr:col>
          <xdr:colOff>152400</xdr:colOff>
          <xdr:row>11</xdr:row>
          <xdr:rowOff>50800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2A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Medium/High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10</xdr:row>
          <xdr:rowOff>184150</xdr:rowOff>
        </xdr:from>
        <xdr:to>
          <xdr:col>9</xdr:col>
          <xdr:colOff>419100</xdr:colOff>
          <xdr:row>11</xdr:row>
          <xdr:rowOff>57150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2A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Medium/Low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57150</xdr:rowOff>
        </xdr:from>
        <xdr:to>
          <xdr:col>5</xdr:col>
          <xdr:colOff>146050</xdr:colOff>
          <xdr:row>12</xdr:row>
          <xdr:rowOff>107950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2A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Trolley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38100</xdr:rowOff>
        </xdr:from>
        <xdr:to>
          <xdr:col>7</xdr:col>
          <xdr:colOff>0</xdr:colOff>
          <xdr:row>12</xdr:row>
          <xdr:rowOff>95250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2A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11</xdr:row>
          <xdr:rowOff>57150</xdr:rowOff>
        </xdr:from>
        <xdr:to>
          <xdr:col>9</xdr:col>
          <xdr:colOff>114300</xdr:colOff>
          <xdr:row>12</xdr:row>
          <xdr:rowOff>114300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2A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11</xdr:row>
          <xdr:rowOff>57150</xdr:rowOff>
        </xdr:from>
        <xdr:to>
          <xdr:col>9</xdr:col>
          <xdr:colOff>1555750</xdr:colOff>
          <xdr:row>12</xdr:row>
          <xdr:rowOff>114300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2A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10</xdr:row>
          <xdr:rowOff>171450</xdr:rowOff>
        </xdr:from>
        <xdr:to>
          <xdr:col>9</xdr:col>
          <xdr:colOff>1689100</xdr:colOff>
          <xdr:row>11</xdr:row>
          <xdr:rowOff>50800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2A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Sedan/Other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19050</xdr:rowOff>
        </xdr:from>
        <xdr:to>
          <xdr:col>2</xdr:col>
          <xdr:colOff>38100</xdr:colOff>
          <xdr:row>39</xdr:row>
          <xdr:rowOff>241300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2A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381000</xdr:colOff>
          <xdr:row>40</xdr:row>
          <xdr:rowOff>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2A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12</xdr:row>
          <xdr:rowOff>76200</xdr:rowOff>
        </xdr:from>
        <xdr:to>
          <xdr:col>5</xdr:col>
          <xdr:colOff>641350</xdr:colOff>
          <xdr:row>14</xdr:row>
          <xdr:rowOff>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2A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Truck/Heavy Equipment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77</xdr:row>
      <xdr:rowOff>0</xdr:rowOff>
    </xdr:from>
    <xdr:to>
      <xdr:col>8</xdr:col>
      <xdr:colOff>0</xdr:colOff>
      <xdr:row>77</xdr:row>
      <xdr:rowOff>0</xdr:rowOff>
    </xdr:to>
    <xdr:sp macro="" textlink="">
      <xdr:nvSpPr>
        <xdr:cNvPr id="21617" name="Rectangle 1">
          <a:extLst>
            <a:ext uri="{FF2B5EF4-FFF2-40B4-BE49-F238E27FC236}">
              <a16:creationId xmlns:a16="http://schemas.microsoft.com/office/drawing/2014/main" id="{00000000-0008-0000-0600-000071540000}"/>
            </a:ext>
          </a:extLst>
        </xdr:cNvPr>
        <xdr:cNvSpPr>
          <a:spLocks noChangeArrowheads="1"/>
        </xdr:cNvSpPr>
      </xdr:nvSpPr>
      <xdr:spPr bwMode="auto">
        <a:xfrm>
          <a:off x="0" y="15992475"/>
          <a:ext cx="659130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165100</xdr:colOff>
          <xdr:row>28</xdr:row>
          <xdr:rowOff>50800</xdr:rowOff>
        </xdr:from>
        <xdr:to>
          <xdr:col>1</xdr:col>
          <xdr:colOff>469900</xdr:colOff>
          <xdr:row>28</xdr:row>
          <xdr:rowOff>266700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29</xdr:row>
          <xdr:rowOff>50800</xdr:rowOff>
        </xdr:from>
        <xdr:to>
          <xdr:col>1</xdr:col>
          <xdr:colOff>469900</xdr:colOff>
          <xdr:row>29</xdr:row>
          <xdr:rowOff>266700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30</xdr:row>
          <xdr:rowOff>50800</xdr:rowOff>
        </xdr:from>
        <xdr:to>
          <xdr:col>1</xdr:col>
          <xdr:colOff>469900</xdr:colOff>
          <xdr:row>30</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50800</xdr:rowOff>
        </xdr:from>
        <xdr:to>
          <xdr:col>0</xdr:col>
          <xdr:colOff>469900</xdr:colOff>
          <xdr:row>25</xdr:row>
          <xdr:rowOff>266700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50800</xdr:rowOff>
        </xdr:from>
        <xdr:to>
          <xdr:col>0</xdr:col>
          <xdr:colOff>469900</xdr:colOff>
          <xdr:row>26</xdr:row>
          <xdr:rowOff>266700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56</xdr:row>
          <xdr:rowOff>50800</xdr:rowOff>
        </xdr:from>
        <xdr:to>
          <xdr:col>0</xdr:col>
          <xdr:colOff>469900</xdr:colOff>
          <xdr:row>57</xdr:row>
          <xdr:rowOff>12700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57</xdr:row>
          <xdr:rowOff>50800</xdr:rowOff>
        </xdr:from>
        <xdr:to>
          <xdr:col>0</xdr:col>
          <xdr:colOff>469900</xdr:colOff>
          <xdr:row>57</xdr:row>
          <xdr:rowOff>266700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13</xdr:row>
          <xdr:rowOff>12700</xdr:rowOff>
        </xdr:from>
        <xdr:to>
          <xdr:col>6</xdr:col>
          <xdr:colOff>0</xdr:colOff>
          <xdr:row>14</xdr:row>
          <xdr:rowOff>69850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12700</xdr:rowOff>
        </xdr:from>
        <xdr:to>
          <xdr:col>6</xdr:col>
          <xdr:colOff>419100</xdr:colOff>
          <xdr:row>14</xdr:row>
          <xdr:rowOff>69850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12700</xdr:rowOff>
        </xdr:from>
        <xdr:to>
          <xdr:col>8</xdr:col>
          <xdr:colOff>0</xdr:colOff>
          <xdr:row>14</xdr:row>
          <xdr:rowOff>69850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12700</xdr:rowOff>
        </xdr:from>
        <xdr:to>
          <xdr:col>9</xdr:col>
          <xdr:colOff>0</xdr:colOff>
          <xdr:row>14</xdr:row>
          <xdr:rowOff>69850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12700</xdr:rowOff>
        </xdr:from>
        <xdr:to>
          <xdr:col>10</xdr:col>
          <xdr:colOff>0</xdr:colOff>
          <xdr:row>14</xdr:row>
          <xdr:rowOff>69850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12700</xdr:rowOff>
        </xdr:from>
        <xdr:to>
          <xdr:col>11</xdr:col>
          <xdr:colOff>0</xdr:colOff>
          <xdr:row>14</xdr:row>
          <xdr:rowOff>69850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12700</xdr:rowOff>
        </xdr:from>
        <xdr:to>
          <xdr:col>6</xdr:col>
          <xdr:colOff>0</xdr:colOff>
          <xdr:row>14</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12700</xdr:rowOff>
        </xdr:from>
        <xdr:to>
          <xdr:col>6</xdr:col>
          <xdr:colOff>419100</xdr:colOff>
          <xdr:row>14</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12700</xdr:rowOff>
        </xdr:from>
        <xdr:to>
          <xdr:col>8</xdr:col>
          <xdr:colOff>0</xdr:colOff>
          <xdr:row>14</xdr:row>
          <xdr:rowOff>228600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12700</xdr:rowOff>
        </xdr:from>
        <xdr:to>
          <xdr:col>9</xdr:col>
          <xdr:colOff>0</xdr:colOff>
          <xdr:row>14</xdr:row>
          <xdr:rowOff>228600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12700</xdr:rowOff>
        </xdr:from>
        <xdr:to>
          <xdr:col>10</xdr:col>
          <xdr:colOff>0</xdr:colOff>
          <xdr:row>14</xdr:row>
          <xdr:rowOff>228600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12700</xdr:rowOff>
        </xdr:from>
        <xdr:to>
          <xdr:col>11</xdr:col>
          <xdr:colOff>0</xdr:colOff>
          <xdr:row>14</xdr:row>
          <xdr:rowOff>228600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12700</xdr:rowOff>
        </xdr:from>
        <xdr:to>
          <xdr:col>6</xdr:col>
          <xdr:colOff>0</xdr:colOff>
          <xdr:row>15</xdr:row>
          <xdr:rowOff>228600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12700</xdr:rowOff>
        </xdr:from>
        <xdr:to>
          <xdr:col>6</xdr:col>
          <xdr:colOff>419100</xdr:colOff>
          <xdr:row>15</xdr:row>
          <xdr:rowOff>228600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12700</xdr:rowOff>
        </xdr:from>
        <xdr:to>
          <xdr:col>8</xdr:col>
          <xdr:colOff>0</xdr:colOff>
          <xdr:row>15</xdr:row>
          <xdr:rowOff>228600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12700</xdr:rowOff>
        </xdr:from>
        <xdr:to>
          <xdr:col>9</xdr:col>
          <xdr:colOff>0</xdr:colOff>
          <xdr:row>15</xdr:row>
          <xdr:rowOff>228600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12700</xdr:rowOff>
        </xdr:from>
        <xdr:to>
          <xdr:col>10</xdr:col>
          <xdr:colOff>0</xdr:colOff>
          <xdr:row>15</xdr:row>
          <xdr:rowOff>228600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12700</xdr:rowOff>
        </xdr:from>
        <xdr:to>
          <xdr:col>11</xdr:col>
          <xdr:colOff>0</xdr:colOff>
          <xdr:row>15</xdr:row>
          <xdr:rowOff>228600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12700</xdr:rowOff>
        </xdr:from>
        <xdr:to>
          <xdr:col>6</xdr:col>
          <xdr:colOff>0</xdr:colOff>
          <xdr:row>16</xdr:row>
          <xdr:rowOff>228600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12700</xdr:rowOff>
        </xdr:from>
        <xdr:to>
          <xdr:col>6</xdr:col>
          <xdr:colOff>419100</xdr:colOff>
          <xdr:row>16</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12700</xdr:rowOff>
        </xdr:from>
        <xdr:to>
          <xdr:col>8</xdr:col>
          <xdr:colOff>0</xdr:colOff>
          <xdr:row>16</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12700</xdr:rowOff>
        </xdr:from>
        <xdr:to>
          <xdr:col>9</xdr:col>
          <xdr:colOff>0</xdr:colOff>
          <xdr:row>16</xdr:row>
          <xdr:rowOff>228600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9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12700</xdr:rowOff>
        </xdr:from>
        <xdr:to>
          <xdr:col>10</xdr:col>
          <xdr:colOff>0</xdr:colOff>
          <xdr:row>16</xdr:row>
          <xdr:rowOff>228600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12700</xdr:rowOff>
        </xdr:from>
        <xdr:to>
          <xdr:col>11</xdr:col>
          <xdr:colOff>0</xdr:colOff>
          <xdr:row>16</xdr:row>
          <xdr:rowOff>228600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12700</xdr:rowOff>
        </xdr:from>
        <xdr:to>
          <xdr:col>6</xdr:col>
          <xdr:colOff>0</xdr:colOff>
          <xdr:row>17</xdr:row>
          <xdr:rowOff>228600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9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12700</xdr:rowOff>
        </xdr:from>
        <xdr:to>
          <xdr:col>6</xdr:col>
          <xdr:colOff>419100</xdr:colOff>
          <xdr:row>17</xdr:row>
          <xdr:rowOff>228600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9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12700</xdr:rowOff>
        </xdr:from>
        <xdr:to>
          <xdr:col>8</xdr:col>
          <xdr:colOff>0</xdr:colOff>
          <xdr:row>17</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9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12700</xdr:rowOff>
        </xdr:from>
        <xdr:to>
          <xdr:col>9</xdr:col>
          <xdr:colOff>0</xdr:colOff>
          <xdr:row>17</xdr:row>
          <xdr:rowOff>228600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9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12700</xdr:rowOff>
        </xdr:from>
        <xdr:to>
          <xdr:col>10</xdr:col>
          <xdr:colOff>0</xdr:colOff>
          <xdr:row>17</xdr:row>
          <xdr:rowOff>228600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9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12700</xdr:rowOff>
        </xdr:from>
        <xdr:to>
          <xdr:col>11</xdr:col>
          <xdr:colOff>0</xdr:colOff>
          <xdr:row>17</xdr:row>
          <xdr:rowOff>228600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9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12700</xdr:rowOff>
        </xdr:from>
        <xdr:to>
          <xdr:col>6</xdr:col>
          <xdr:colOff>0</xdr:colOff>
          <xdr:row>18</xdr:row>
          <xdr:rowOff>228600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9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12700</xdr:rowOff>
        </xdr:from>
        <xdr:to>
          <xdr:col>6</xdr:col>
          <xdr:colOff>419100</xdr:colOff>
          <xdr:row>18</xdr:row>
          <xdr:rowOff>228600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9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12700</xdr:rowOff>
        </xdr:from>
        <xdr:to>
          <xdr:col>8</xdr:col>
          <xdr:colOff>0</xdr:colOff>
          <xdr:row>18</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9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12700</xdr:rowOff>
        </xdr:from>
        <xdr:to>
          <xdr:col>9</xdr:col>
          <xdr:colOff>0</xdr:colOff>
          <xdr:row>18</xdr:row>
          <xdr:rowOff>228600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9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12700</xdr:rowOff>
        </xdr:from>
        <xdr:to>
          <xdr:col>10</xdr:col>
          <xdr:colOff>0</xdr:colOff>
          <xdr:row>18</xdr:row>
          <xdr:rowOff>228600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9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12700</xdr:rowOff>
        </xdr:from>
        <xdr:to>
          <xdr:col>11</xdr:col>
          <xdr:colOff>0</xdr:colOff>
          <xdr:row>18</xdr:row>
          <xdr:rowOff>228600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9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12700</xdr:rowOff>
        </xdr:from>
        <xdr:to>
          <xdr:col>6</xdr:col>
          <xdr:colOff>0</xdr:colOff>
          <xdr:row>19</xdr:row>
          <xdr:rowOff>228600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9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12700</xdr:rowOff>
        </xdr:from>
        <xdr:to>
          <xdr:col>6</xdr:col>
          <xdr:colOff>419100</xdr:colOff>
          <xdr:row>19</xdr:row>
          <xdr:rowOff>228600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9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12700</xdr:rowOff>
        </xdr:from>
        <xdr:to>
          <xdr:col>8</xdr:col>
          <xdr:colOff>0</xdr:colOff>
          <xdr:row>19</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9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12700</xdr:rowOff>
        </xdr:from>
        <xdr:to>
          <xdr:col>9</xdr:col>
          <xdr:colOff>0</xdr:colOff>
          <xdr:row>19</xdr:row>
          <xdr:rowOff>228600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9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12700</xdr:rowOff>
        </xdr:from>
        <xdr:to>
          <xdr:col>10</xdr:col>
          <xdr:colOff>0</xdr:colOff>
          <xdr:row>19</xdr:row>
          <xdr:rowOff>228600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9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12700</xdr:rowOff>
        </xdr:from>
        <xdr:to>
          <xdr:col>11</xdr:col>
          <xdr:colOff>0</xdr:colOff>
          <xdr:row>19</xdr:row>
          <xdr:rowOff>228600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9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12700</xdr:rowOff>
        </xdr:from>
        <xdr:to>
          <xdr:col>6</xdr:col>
          <xdr:colOff>0</xdr:colOff>
          <xdr:row>20</xdr:row>
          <xdr:rowOff>228600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9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12700</xdr:rowOff>
        </xdr:from>
        <xdr:to>
          <xdr:col>6</xdr:col>
          <xdr:colOff>419100</xdr:colOff>
          <xdr:row>20</xdr:row>
          <xdr:rowOff>228600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9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12700</xdr:rowOff>
        </xdr:from>
        <xdr:to>
          <xdr:col>8</xdr:col>
          <xdr:colOff>0</xdr:colOff>
          <xdr:row>20</xdr:row>
          <xdr:rowOff>228600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9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12700</xdr:rowOff>
        </xdr:from>
        <xdr:to>
          <xdr:col>9</xdr:col>
          <xdr:colOff>0</xdr:colOff>
          <xdr:row>20</xdr:row>
          <xdr:rowOff>228600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9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12700</xdr:rowOff>
        </xdr:from>
        <xdr:to>
          <xdr:col>10</xdr:col>
          <xdr:colOff>0</xdr:colOff>
          <xdr:row>20</xdr:row>
          <xdr:rowOff>228600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9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20</xdr:row>
          <xdr:rowOff>12700</xdr:rowOff>
        </xdr:from>
        <xdr:to>
          <xdr:col>11</xdr:col>
          <xdr:colOff>0</xdr:colOff>
          <xdr:row>20</xdr:row>
          <xdr:rowOff>228600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9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21</xdr:row>
          <xdr:rowOff>12700</xdr:rowOff>
        </xdr:from>
        <xdr:to>
          <xdr:col>6</xdr:col>
          <xdr:colOff>0</xdr:colOff>
          <xdr:row>21</xdr:row>
          <xdr:rowOff>228600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9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12700</xdr:rowOff>
        </xdr:from>
        <xdr:to>
          <xdr:col>6</xdr:col>
          <xdr:colOff>419100</xdr:colOff>
          <xdr:row>21</xdr:row>
          <xdr:rowOff>228600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9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21</xdr:row>
          <xdr:rowOff>12700</xdr:rowOff>
        </xdr:from>
        <xdr:to>
          <xdr:col>8</xdr:col>
          <xdr:colOff>0</xdr:colOff>
          <xdr:row>21</xdr:row>
          <xdr:rowOff>228600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9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12700</xdr:rowOff>
        </xdr:from>
        <xdr:to>
          <xdr:col>9</xdr:col>
          <xdr:colOff>0</xdr:colOff>
          <xdr:row>21</xdr:row>
          <xdr:rowOff>228600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9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12700</xdr:rowOff>
        </xdr:from>
        <xdr:to>
          <xdr:col>10</xdr:col>
          <xdr:colOff>0</xdr:colOff>
          <xdr:row>21</xdr:row>
          <xdr:rowOff>228600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9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21</xdr:row>
          <xdr:rowOff>12700</xdr:rowOff>
        </xdr:from>
        <xdr:to>
          <xdr:col>11</xdr:col>
          <xdr:colOff>0</xdr:colOff>
          <xdr:row>21</xdr:row>
          <xdr:rowOff>228600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9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12700</xdr:rowOff>
        </xdr:from>
        <xdr:to>
          <xdr:col>6</xdr:col>
          <xdr:colOff>0</xdr:colOff>
          <xdr:row>22</xdr:row>
          <xdr:rowOff>228600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9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12700</xdr:rowOff>
        </xdr:from>
        <xdr:to>
          <xdr:col>6</xdr:col>
          <xdr:colOff>419100</xdr:colOff>
          <xdr:row>22</xdr:row>
          <xdr:rowOff>228600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9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22</xdr:row>
          <xdr:rowOff>12700</xdr:rowOff>
        </xdr:from>
        <xdr:to>
          <xdr:col>8</xdr:col>
          <xdr:colOff>0</xdr:colOff>
          <xdr:row>22</xdr:row>
          <xdr:rowOff>228600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9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12700</xdr:rowOff>
        </xdr:from>
        <xdr:to>
          <xdr:col>9</xdr:col>
          <xdr:colOff>0</xdr:colOff>
          <xdr:row>22</xdr:row>
          <xdr:rowOff>228600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9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12700</xdr:rowOff>
        </xdr:from>
        <xdr:to>
          <xdr:col>10</xdr:col>
          <xdr:colOff>0</xdr:colOff>
          <xdr:row>22</xdr:row>
          <xdr:rowOff>228600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9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22</xdr:row>
          <xdr:rowOff>12700</xdr:rowOff>
        </xdr:from>
        <xdr:to>
          <xdr:col>11</xdr:col>
          <xdr:colOff>0</xdr:colOff>
          <xdr:row>22</xdr:row>
          <xdr:rowOff>228600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9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12700</xdr:rowOff>
        </xdr:from>
        <xdr:to>
          <xdr:col>6</xdr:col>
          <xdr:colOff>0</xdr:colOff>
          <xdr:row>23</xdr:row>
          <xdr:rowOff>228600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9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12700</xdr:rowOff>
        </xdr:from>
        <xdr:to>
          <xdr:col>6</xdr:col>
          <xdr:colOff>419100</xdr:colOff>
          <xdr:row>23</xdr:row>
          <xdr:rowOff>228600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9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12700</xdr:rowOff>
        </xdr:from>
        <xdr:to>
          <xdr:col>8</xdr:col>
          <xdr:colOff>0</xdr:colOff>
          <xdr:row>23</xdr:row>
          <xdr:rowOff>228600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9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12700</xdr:rowOff>
        </xdr:from>
        <xdr:to>
          <xdr:col>9</xdr:col>
          <xdr:colOff>0</xdr:colOff>
          <xdr:row>23</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9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12700</xdr:rowOff>
        </xdr:from>
        <xdr:to>
          <xdr:col>10</xdr:col>
          <xdr:colOff>0</xdr:colOff>
          <xdr:row>23</xdr:row>
          <xdr:rowOff>228600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9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12700</xdr:rowOff>
        </xdr:from>
        <xdr:to>
          <xdr:col>11</xdr:col>
          <xdr:colOff>0</xdr:colOff>
          <xdr:row>23</xdr:row>
          <xdr:rowOff>228600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9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12700</xdr:rowOff>
        </xdr:from>
        <xdr:to>
          <xdr:col>6</xdr:col>
          <xdr:colOff>0</xdr:colOff>
          <xdr:row>24</xdr:row>
          <xdr:rowOff>228600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9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12700</xdr:rowOff>
        </xdr:from>
        <xdr:to>
          <xdr:col>6</xdr:col>
          <xdr:colOff>419100</xdr:colOff>
          <xdr:row>24</xdr:row>
          <xdr:rowOff>228600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9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12700</xdr:rowOff>
        </xdr:from>
        <xdr:to>
          <xdr:col>8</xdr:col>
          <xdr:colOff>0</xdr:colOff>
          <xdr:row>24</xdr:row>
          <xdr:rowOff>228600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9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12700</xdr:rowOff>
        </xdr:from>
        <xdr:to>
          <xdr:col>9</xdr:col>
          <xdr:colOff>0</xdr:colOff>
          <xdr:row>24</xdr:row>
          <xdr:rowOff>228600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9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24</xdr:row>
          <xdr:rowOff>12700</xdr:rowOff>
        </xdr:from>
        <xdr:to>
          <xdr:col>10</xdr:col>
          <xdr:colOff>0</xdr:colOff>
          <xdr:row>24</xdr:row>
          <xdr:rowOff>228600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9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12700</xdr:rowOff>
        </xdr:from>
        <xdr:to>
          <xdr:col>11</xdr:col>
          <xdr:colOff>0</xdr:colOff>
          <xdr:row>24</xdr:row>
          <xdr:rowOff>228600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9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12700</xdr:rowOff>
        </xdr:from>
        <xdr:to>
          <xdr:col>6</xdr:col>
          <xdr:colOff>0</xdr:colOff>
          <xdr:row>25</xdr:row>
          <xdr:rowOff>228600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9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12700</xdr:rowOff>
        </xdr:from>
        <xdr:to>
          <xdr:col>6</xdr:col>
          <xdr:colOff>419100</xdr:colOff>
          <xdr:row>25</xdr:row>
          <xdr:rowOff>228600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9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12700</xdr:rowOff>
        </xdr:from>
        <xdr:to>
          <xdr:col>8</xdr:col>
          <xdr:colOff>0</xdr:colOff>
          <xdr:row>25</xdr:row>
          <xdr:rowOff>228600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9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12700</xdr:rowOff>
        </xdr:from>
        <xdr:to>
          <xdr:col>9</xdr:col>
          <xdr:colOff>0</xdr:colOff>
          <xdr:row>25</xdr:row>
          <xdr:rowOff>228600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9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12700</xdr:rowOff>
        </xdr:from>
        <xdr:to>
          <xdr:col>10</xdr:col>
          <xdr:colOff>0</xdr:colOff>
          <xdr:row>25</xdr:row>
          <xdr:rowOff>228600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9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12700</xdr:rowOff>
        </xdr:from>
        <xdr:to>
          <xdr:col>11</xdr:col>
          <xdr:colOff>0</xdr:colOff>
          <xdr:row>25</xdr:row>
          <xdr:rowOff>228600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9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12700</xdr:rowOff>
        </xdr:from>
        <xdr:to>
          <xdr:col>6</xdr:col>
          <xdr:colOff>0</xdr:colOff>
          <xdr:row>26</xdr:row>
          <xdr:rowOff>228600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9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12700</xdr:rowOff>
        </xdr:from>
        <xdr:to>
          <xdr:col>6</xdr:col>
          <xdr:colOff>419100</xdr:colOff>
          <xdr:row>26</xdr:row>
          <xdr:rowOff>228600</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9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26</xdr:row>
          <xdr:rowOff>12700</xdr:rowOff>
        </xdr:from>
        <xdr:to>
          <xdr:col>8</xdr:col>
          <xdr:colOff>0</xdr:colOff>
          <xdr:row>26</xdr:row>
          <xdr:rowOff>228600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9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12700</xdr:rowOff>
        </xdr:from>
        <xdr:to>
          <xdr:col>9</xdr:col>
          <xdr:colOff>0</xdr:colOff>
          <xdr:row>26</xdr:row>
          <xdr:rowOff>228600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9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26</xdr:row>
          <xdr:rowOff>12700</xdr:rowOff>
        </xdr:from>
        <xdr:to>
          <xdr:col>10</xdr:col>
          <xdr:colOff>0</xdr:colOff>
          <xdr:row>26</xdr:row>
          <xdr:rowOff>228600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9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12700</xdr:rowOff>
        </xdr:from>
        <xdr:to>
          <xdr:col>11</xdr:col>
          <xdr:colOff>0</xdr:colOff>
          <xdr:row>26</xdr:row>
          <xdr:rowOff>228600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9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12700</xdr:rowOff>
        </xdr:from>
        <xdr:to>
          <xdr:col>6</xdr:col>
          <xdr:colOff>0</xdr:colOff>
          <xdr:row>27</xdr:row>
          <xdr:rowOff>228600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9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12700</xdr:rowOff>
        </xdr:from>
        <xdr:to>
          <xdr:col>6</xdr:col>
          <xdr:colOff>419100</xdr:colOff>
          <xdr:row>27</xdr:row>
          <xdr:rowOff>228600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9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27</xdr:row>
          <xdr:rowOff>12700</xdr:rowOff>
        </xdr:from>
        <xdr:to>
          <xdr:col>8</xdr:col>
          <xdr:colOff>0</xdr:colOff>
          <xdr:row>27</xdr:row>
          <xdr:rowOff>228600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9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12700</xdr:rowOff>
        </xdr:from>
        <xdr:to>
          <xdr:col>9</xdr:col>
          <xdr:colOff>0</xdr:colOff>
          <xdr:row>27</xdr:row>
          <xdr:rowOff>228600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9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27</xdr:row>
          <xdr:rowOff>12700</xdr:rowOff>
        </xdr:from>
        <xdr:to>
          <xdr:col>10</xdr:col>
          <xdr:colOff>0</xdr:colOff>
          <xdr:row>27</xdr:row>
          <xdr:rowOff>228600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9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12700</xdr:rowOff>
        </xdr:from>
        <xdr:to>
          <xdr:col>11</xdr:col>
          <xdr:colOff>0</xdr:colOff>
          <xdr:row>27</xdr:row>
          <xdr:rowOff>228600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9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12700</xdr:rowOff>
        </xdr:from>
        <xdr:to>
          <xdr:col>6</xdr:col>
          <xdr:colOff>0</xdr:colOff>
          <xdr:row>28</xdr:row>
          <xdr:rowOff>228600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9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12700</xdr:rowOff>
        </xdr:from>
        <xdr:to>
          <xdr:col>6</xdr:col>
          <xdr:colOff>419100</xdr:colOff>
          <xdr:row>28</xdr:row>
          <xdr:rowOff>228600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9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12700</xdr:rowOff>
        </xdr:from>
        <xdr:to>
          <xdr:col>8</xdr:col>
          <xdr:colOff>0</xdr:colOff>
          <xdr:row>28</xdr:row>
          <xdr:rowOff>228600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9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12700</xdr:rowOff>
        </xdr:from>
        <xdr:to>
          <xdr:col>9</xdr:col>
          <xdr:colOff>0</xdr:colOff>
          <xdr:row>28</xdr:row>
          <xdr:rowOff>228600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9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28</xdr:row>
          <xdr:rowOff>12700</xdr:rowOff>
        </xdr:from>
        <xdr:to>
          <xdr:col>10</xdr:col>
          <xdr:colOff>0</xdr:colOff>
          <xdr:row>28</xdr:row>
          <xdr:rowOff>228600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9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12700</xdr:rowOff>
        </xdr:from>
        <xdr:to>
          <xdr:col>11</xdr:col>
          <xdr:colOff>0</xdr:colOff>
          <xdr:row>28</xdr:row>
          <xdr:rowOff>228600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9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12700</xdr:rowOff>
        </xdr:from>
        <xdr:to>
          <xdr:col>6</xdr:col>
          <xdr:colOff>0</xdr:colOff>
          <xdr:row>29</xdr:row>
          <xdr:rowOff>228600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9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29</xdr:row>
          <xdr:rowOff>12700</xdr:rowOff>
        </xdr:from>
        <xdr:to>
          <xdr:col>6</xdr:col>
          <xdr:colOff>419100</xdr:colOff>
          <xdr:row>29</xdr:row>
          <xdr:rowOff>228600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9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12700</xdr:rowOff>
        </xdr:from>
        <xdr:to>
          <xdr:col>8</xdr:col>
          <xdr:colOff>0</xdr:colOff>
          <xdr:row>29</xdr:row>
          <xdr:rowOff>228600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9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12700</xdr:rowOff>
        </xdr:from>
        <xdr:to>
          <xdr:col>9</xdr:col>
          <xdr:colOff>0</xdr:colOff>
          <xdr:row>29</xdr:row>
          <xdr:rowOff>228600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9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12700</xdr:rowOff>
        </xdr:from>
        <xdr:to>
          <xdr:col>10</xdr:col>
          <xdr:colOff>0</xdr:colOff>
          <xdr:row>29</xdr:row>
          <xdr:rowOff>228600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9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12700</xdr:rowOff>
        </xdr:from>
        <xdr:to>
          <xdr:col>11</xdr:col>
          <xdr:colOff>0</xdr:colOff>
          <xdr:row>29</xdr:row>
          <xdr:rowOff>228600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9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12700</xdr:rowOff>
        </xdr:from>
        <xdr:to>
          <xdr:col>6</xdr:col>
          <xdr:colOff>0</xdr:colOff>
          <xdr:row>30</xdr:row>
          <xdr:rowOff>228600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9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12700</xdr:rowOff>
        </xdr:from>
        <xdr:to>
          <xdr:col>6</xdr:col>
          <xdr:colOff>419100</xdr:colOff>
          <xdr:row>30</xdr:row>
          <xdr:rowOff>228600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9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12700</xdr:rowOff>
        </xdr:from>
        <xdr:to>
          <xdr:col>8</xdr:col>
          <xdr:colOff>0</xdr:colOff>
          <xdr:row>30</xdr:row>
          <xdr:rowOff>228600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9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12700</xdr:rowOff>
        </xdr:from>
        <xdr:to>
          <xdr:col>9</xdr:col>
          <xdr:colOff>0</xdr:colOff>
          <xdr:row>30</xdr:row>
          <xdr:rowOff>228600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9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12700</xdr:rowOff>
        </xdr:from>
        <xdr:to>
          <xdr:col>10</xdr:col>
          <xdr:colOff>0</xdr:colOff>
          <xdr:row>30</xdr:row>
          <xdr:rowOff>228600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9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12700</xdr:rowOff>
        </xdr:from>
        <xdr:to>
          <xdr:col>11</xdr:col>
          <xdr:colOff>0</xdr:colOff>
          <xdr:row>30</xdr:row>
          <xdr:rowOff>228600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9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12700</xdr:rowOff>
        </xdr:from>
        <xdr:to>
          <xdr:col>6</xdr:col>
          <xdr:colOff>0</xdr:colOff>
          <xdr:row>31</xdr:row>
          <xdr:rowOff>228600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9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31</xdr:row>
          <xdr:rowOff>12700</xdr:rowOff>
        </xdr:from>
        <xdr:to>
          <xdr:col>6</xdr:col>
          <xdr:colOff>419100</xdr:colOff>
          <xdr:row>31</xdr:row>
          <xdr:rowOff>228600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9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12700</xdr:rowOff>
        </xdr:from>
        <xdr:to>
          <xdr:col>8</xdr:col>
          <xdr:colOff>0</xdr:colOff>
          <xdr:row>31</xdr:row>
          <xdr:rowOff>228600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9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12700</xdr:rowOff>
        </xdr:from>
        <xdr:to>
          <xdr:col>9</xdr:col>
          <xdr:colOff>0</xdr:colOff>
          <xdr:row>31</xdr:row>
          <xdr:rowOff>228600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9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12700</xdr:rowOff>
        </xdr:from>
        <xdr:to>
          <xdr:col>10</xdr:col>
          <xdr:colOff>0</xdr:colOff>
          <xdr:row>31</xdr:row>
          <xdr:rowOff>228600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9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12700</xdr:rowOff>
        </xdr:from>
        <xdr:to>
          <xdr:col>11</xdr:col>
          <xdr:colOff>0</xdr:colOff>
          <xdr:row>31</xdr:row>
          <xdr:rowOff>228600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9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12700</xdr:rowOff>
        </xdr:from>
        <xdr:to>
          <xdr:col>6</xdr:col>
          <xdr:colOff>0</xdr:colOff>
          <xdr:row>32</xdr:row>
          <xdr:rowOff>228600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9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32</xdr:row>
          <xdr:rowOff>12700</xdr:rowOff>
        </xdr:from>
        <xdr:to>
          <xdr:col>6</xdr:col>
          <xdr:colOff>419100</xdr:colOff>
          <xdr:row>32</xdr:row>
          <xdr:rowOff>228600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9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32</xdr:row>
          <xdr:rowOff>12700</xdr:rowOff>
        </xdr:from>
        <xdr:to>
          <xdr:col>8</xdr:col>
          <xdr:colOff>0</xdr:colOff>
          <xdr:row>32</xdr:row>
          <xdr:rowOff>228600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9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32</xdr:row>
          <xdr:rowOff>12700</xdr:rowOff>
        </xdr:from>
        <xdr:to>
          <xdr:col>9</xdr:col>
          <xdr:colOff>0</xdr:colOff>
          <xdr:row>32</xdr:row>
          <xdr:rowOff>228600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9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32</xdr:row>
          <xdr:rowOff>12700</xdr:rowOff>
        </xdr:from>
        <xdr:to>
          <xdr:col>10</xdr:col>
          <xdr:colOff>0</xdr:colOff>
          <xdr:row>32</xdr:row>
          <xdr:rowOff>228600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9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12700</xdr:rowOff>
        </xdr:from>
        <xdr:to>
          <xdr:col>11</xdr:col>
          <xdr:colOff>0</xdr:colOff>
          <xdr:row>32</xdr:row>
          <xdr:rowOff>228600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9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13</xdr:row>
          <xdr:rowOff>12700</xdr:rowOff>
        </xdr:from>
        <xdr:to>
          <xdr:col>12</xdr:col>
          <xdr:colOff>0</xdr:colOff>
          <xdr:row>14</xdr:row>
          <xdr:rowOff>69850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9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xdr:row>
          <xdr:rowOff>12700</xdr:rowOff>
        </xdr:from>
        <xdr:to>
          <xdr:col>13</xdr:col>
          <xdr:colOff>0</xdr:colOff>
          <xdr:row>14</xdr:row>
          <xdr:rowOff>69850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9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14</xdr:row>
          <xdr:rowOff>12700</xdr:rowOff>
        </xdr:from>
        <xdr:to>
          <xdr:col>12</xdr:col>
          <xdr:colOff>0</xdr:colOff>
          <xdr:row>14</xdr:row>
          <xdr:rowOff>228600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9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xdr:row>
          <xdr:rowOff>12700</xdr:rowOff>
        </xdr:from>
        <xdr:to>
          <xdr:col>13</xdr:col>
          <xdr:colOff>0</xdr:colOff>
          <xdr:row>14</xdr:row>
          <xdr:rowOff>228600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9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15</xdr:row>
          <xdr:rowOff>12700</xdr:rowOff>
        </xdr:from>
        <xdr:to>
          <xdr:col>12</xdr:col>
          <xdr:colOff>0</xdr:colOff>
          <xdr:row>15</xdr:row>
          <xdr:rowOff>228600</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9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12700</xdr:rowOff>
        </xdr:from>
        <xdr:to>
          <xdr:col>13</xdr:col>
          <xdr:colOff>0</xdr:colOff>
          <xdr:row>15</xdr:row>
          <xdr:rowOff>228600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9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12700</xdr:rowOff>
        </xdr:from>
        <xdr:to>
          <xdr:col>12</xdr:col>
          <xdr:colOff>0</xdr:colOff>
          <xdr:row>16</xdr:row>
          <xdr:rowOff>228600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9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12700</xdr:rowOff>
        </xdr:from>
        <xdr:to>
          <xdr:col>13</xdr:col>
          <xdr:colOff>0</xdr:colOff>
          <xdr:row>16</xdr:row>
          <xdr:rowOff>228600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9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17</xdr:row>
          <xdr:rowOff>12700</xdr:rowOff>
        </xdr:from>
        <xdr:to>
          <xdr:col>12</xdr:col>
          <xdr:colOff>0</xdr:colOff>
          <xdr:row>17</xdr:row>
          <xdr:rowOff>228600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9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xdr:row>
          <xdr:rowOff>12700</xdr:rowOff>
        </xdr:from>
        <xdr:to>
          <xdr:col>13</xdr:col>
          <xdr:colOff>0</xdr:colOff>
          <xdr:row>17</xdr:row>
          <xdr:rowOff>228600</xdr:rowOff>
        </xdr:to>
        <xdr:sp macro="" textlink="">
          <xdr:nvSpPr>
            <xdr:cNvPr id="10491" name="Check Box 251" hidden="1">
              <a:extLst>
                <a:ext uri="{63B3BB69-23CF-44E3-9099-C40C66FF867C}">
                  <a14:compatExt spid="_x0000_s10491"/>
                </a:ext>
                <a:ext uri="{FF2B5EF4-FFF2-40B4-BE49-F238E27FC236}">
                  <a16:creationId xmlns:a16="http://schemas.microsoft.com/office/drawing/2014/main" id="{00000000-0008-0000-09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18</xdr:row>
          <xdr:rowOff>12700</xdr:rowOff>
        </xdr:from>
        <xdr:to>
          <xdr:col>12</xdr:col>
          <xdr:colOff>0</xdr:colOff>
          <xdr:row>18</xdr:row>
          <xdr:rowOff>228600</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9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xdr:row>
          <xdr:rowOff>12700</xdr:rowOff>
        </xdr:from>
        <xdr:to>
          <xdr:col>13</xdr:col>
          <xdr:colOff>0</xdr:colOff>
          <xdr:row>18</xdr:row>
          <xdr:rowOff>228600</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9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19</xdr:row>
          <xdr:rowOff>12700</xdr:rowOff>
        </xdr:from>
        <xdr:to>
          <xdr:col>12</xdr:col>
          <xdr:colOff>0</xdr:colOff>
          <xdr:row>19</xdr:row>
          <xdr:rowOff>228600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9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19</xdr:row>
          <xdr:rowOff>12700</xdr:rowOff>
        </xdr:from>
        <xdr:to>
          <xdr:col>13</xdr:col>
          <xdr:colOff>0</xdr:colOff>
          <xdr:row>19</xdr:row>
          <xdr:rowOff>228600</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9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20</xdr:row>
          <xdr:rowOff>12700</xdr:rowOff>
        </xdr:from>
        <xdr:to>
          <xdr:col>12</xdr:col>
          <xdr:colOff>0</xdr:colOff>
          <xdr:row>20</xdr:row>
          <xdr:rowOff>228600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9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12700</xdr:rowOff>
        </xdr:from>
        <xdr:to>
          <xdr:col>13</xdr:col>
          <xdr:colOff>0</xdr:colOff>
          <xdr:row>20</xdr:row>
          <xdr:rowOff>228600</xdr:rowOff>
        </xdr:to>
        <xdr:sp macro="" textlink="">
          <xdr:nvSpPr>
            <xdr:cNvPr id="10497" name="Check Box 257" hidden="1">
              <a:extLst>
                <a:ext uri="{63B3BB69-23CF-44E3-9099-C40C66FF867C}">
                  <a14:compatExt spid="_x0000_s10497"/>
                </a:ext>
                <a:ext uri="{FF2B5EF4-FFF2-40B4-BE49-F238E27FC236}">
                  <a16:creationId xmlns:a16="http://schemas.microsoft.com/office/drawing/2014/main" id="{00000000-0008-0000-09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21</xdr:row>
          <xdr:rowOff>12700</xdr:rowOff>
        </xdr:from>
        <xdr:to>
          <xdr:col>12</xdr:col>
          <xdr:colOff>0</xdr:colOff>
          <xdr:row>21</xdr:row>
          <xdr:rowOff>228600</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9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12700</xdr:rowOff>
        </xdr:from>
        <xdr:to>
          <xdr:col>13</xdr:col>
          <xdr:colOff>0</xdr:colOff>
          <xdr:row>21</xdr:row>
          <xdr:rowOff>228600</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9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22</xdr:row>
          <xdr:rowOff>12700</xdr:rowOff>
        </xdr:from>
        <xdr:to>
          <xdr:col>12</xdr:col>
          <xdr:colOff>0</xdr:colOff>
          <xdr:row>22</xdr:row>
          <xdr:rowOff>228600</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9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12700</xdr:rowOff>
        </xdr:from>
        <xdr:to>
          <xdr:col>13</xdr:col>
          <xdr:colOff>0</xdr:colOff>
          <xdr:row>22</xdr:row>
          <xdr:rowOff>228600</xdr:rowOff>
        </xdr:to>
        <xdr:sp macro="" textlink="">
          <xdr:nvSpPr>
            <xdr:cNvPr id="10501" name="Check Box 261" hidden="1">
              <a:extLst>
                <a:ext uri="{63B3BB69-23CF-44E3-9099-C40C66FF867C}">
                  <a14:compatExt spid="_x0000_s10501"/>
                </a:ext>
                <a:ext uri="{FF2B5EF4-FFF2-40B4-BE49-F238E27FC236}">
                  <a16:creationId xmlns:a16="http://schemas.microsoft.com/office/drawing/2014/main" id="{00000000-0008-0000-09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12700</xdr:rowOff>
        </xdr:from>
        <xdr:to>
          <xdr:col>12</xdr:col>
          <xdr:colOff>0</xdr:colOff>
          <xdr:row>23</xdr:row>
          <xdr:rowOff>228600</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9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23</xdr:row>
          <xdr:rowOff>12700</xdr:rowOff>
        </xdr:from>
        <xdr:to>
          <xdr:col>13</xdr:col>
          <xdr:colOff>0</xdr:colOff>
          <xdr:row>23</xdr:row>
          <xdr:rowOff>228600</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9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12700</xdr:rowOff>
        </xdr:from>
        <xdr:to>
          <xdr:col>12</xdr:col>
          <xdr:colOff>0</xdr:colOff>
          <xdr:row>24</xdr:row>
          <xdr:rowOff>228600</xdr:rowOff>
        </xdr:to>
        <xdr:sp macro="" textlink="">
          <xdr:nvSpPr>
            <xdr:cNvPr id="10504" name="Check Box 264" hidden="1">
              <a:extLst>
                <a:ext uri="{63B3BB69-23CF-44E3-9099-C40C66FF867C}">
                  <a14:compatExt spid="_x0000_s10504"/>
                </a:ext>
                <a:ext uri="{FF2B5EF4-FFF2-40B4-BE49-F238E27FC236}">
                  <a16:creationId xmlns:a16="http://schemas.microsoft.com/office/drawing/2014/main" id="{00000000-0008-0000-09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24</xdr:row>
          <xdr:rowOff>12700</xdr:rowOff>
        </xdr:from>
        <xdr:to>
          <xdr:col>13</xdr:col>
          <xdr:colOff>0</xdr:colOff>
          <xdr:row>24</xdr:row>
          <xdr:rowOff>228600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9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xdr:row>
          <xdr:rowOff>12700</xdr:rowOff>
        </xdr:from>
        <xdr:to>
          <xdr:col>12</xdr:col>
          <xdr:colOff>0</xdr:colOff>
          <xdr:row>25</xdr:row>
          <xdr:rowOff>228600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9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25</xdr:row>
          <xdr:rowOff>12700</xdr:rowOff>
        </xdr:from>
        <xdr:to>
          <xdr:col>13</xdr:col>
          <xdr:colOff>0</xdr:colOff>
          <xdr:row>25</xdr:row>
          <xdr:rowOff>228600</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9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12700</xdr:rowOff>
        </xdr:from>
        <xdr:to>
          <xdr:col>12</xdr:col>
          <xdr:colOff>0</xdr:colOff>
          <xdr:row>26</xdr:row>
          <xdr:rowOff>228600</xdr:rowOff>
        </xdr:to>
        <xdr:sp macro="" textlink="">
          <xdr:nvSpPr>
            <xdr:cNvPr id="10508" name="Check Box 268" hidden="1">
              <a:extLst>
                <a:ext uri="{63B3BB69-23CF-44E3-9099-C40C66FF867C}">
                  <a14:compatExt spid="_x0000_s10508"/>
                </a:ext>
                <a:ext uri="{FF2B5EF4-FFF2-40B4-BE49-F238E27FC236}">
                  <a16:creationId xmlns:a16="http://schemas.microsoft.com/office/drawing/2014/main" id="{00000000-0008-0000-09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12700</xdr:rowOff>
        </xdr:from>
        <xdr:to>
          <xdr:col>13</xdr:col>
          <xdr:colOff>0</xdr:colOff>
          <xdr:row>26</xdr:row>
          <xdr:rowOff>228600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9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12700</xdr:rowOff>
        </xdr:from>
        <xdr:to>
          <xdr:col>12</xdr:col>
          <xdr:colOff>0</xdr:colOff>
          <xdr:row>27</xdr:row>
          <xdr:rowOff>228600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9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12700</xdr:rowOff>
        </xdr:from>
        <xdr:to>
          <xdr:col>13</xdr:col>
          <xdr:colOff>0</xdr:colOff>
          <xdr:row>27</xdr:row>
          <xdr:rowOff>228600</xdr:rowOff>
        </xdr:to>
        <xdr:sp macro="" textlink="">
          <xdr:nvSpPr>
            <xdr:cNvPr id="10511" name="Check Box 271" hidden="1">
              <a:extLst>
                <a:ext uri="{63B3BB69-23CF-44E3-9099-C40C66FF867C}">
                  <a14:compatExt spid="_x0000_s10511"/>
                </a:ext>
                <a:ext uri="{FF2B5EF4-FFF2-40B4-BE49-F238E27FC236}">
                  <a16:creationId xmlns:a16="http://schemas.microsoft.com/office/drawing/2014/main" id="{00000000-0008-0000-09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12700</xdr:rowOff>
        </xdr:from>
        <xdr:to>
          <xdr:col>12</xdr:col>
          <xdr:colOff>0</xdr:colOff>
          <xdr:row>28</xdr:row>
          <xdr:rowOff>228600</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9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12700</xdr:rowOff>
        </xdr:from>
        <xdr:to>
          <xdr:col>13</xdr:col>
          <xdr:colOff>0</xdr:colOff>
          <xdr:row>28</xdr:row>
          <xdr:rowOff>228600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9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12700</xdr:rowOff>
        </xdr:from>
        <xdr:to>
          <xdr:col>12</xdr:col>
          <xdr:colOff>0</xdr:colOff>
          <xdr:row>29</xdr:row>
          <xdr:rowOff>228600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9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12700</xdr:rowOff>
        </xdr:from>
        <xdr:to>
          <xdr:col>13</xdr:col>
          <xdr:colOff>0</xdr:colOff>
          <xdr:row>29</xdr:row>
          <xdr:rowOff>228600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9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30</xdr:row>
          <xdr:rowOff>12700</xdr:rowOff>
        </xdr:from>
        <xdr:to>
          <xdr:col>12</xdr:col>
          <xdr:colOff>0</xdr:colOff>
          <xdr:row>30</xdr:row>
          <xdr:rowOff>228600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9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30</xdr:row>
          <xdr:rowOff>12700</xdr:rowOff>
        </xdr:from>
        <xdr:to>
          <xdr:col>13</xdr:col>
          <xdr:colOff>0</xdr:colOff>
          <xdr:row>30</xdr:row>
          <xdr:rowOff>228600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9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31</xdr:row>
          <xdr:rowOff>12700</xdr:rowOff>
        </xdr:from>
        <xdr:to>
          <xdr:col>12</xdr:col>
          <xdr:colOff>0</xdr:colOff>
          <xdr:row>31</xdr:row>
          <xdr:rowOff>228600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9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31</xdr:row>
          <xdr:rowOff>12700</xdr:rowOff>
        </xdr:from>
        <xdr:to>
          <xdr:col>13</xdr:col>
          <xdr:colOff>0</xdr:colOff>
          <xdr:row>31</xdr:row>
          <xdr:rowOff>228600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9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12700</xdr:rowOff>
        </xdr:from>
        <xdr:to>
          <xdr:col>12</xdr:col>
          <xdr:colOff>0</xdr:colOff>
          <xdr:row>32</xdr:row>
          <xdr:rowOff>228600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9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12700</xdr:rowOff>
        </xdr:from>
        <xdr:to>
          <xdr:col>13</xdr:col>
          <xdr:colOff>0</xdr:colOff>
          <xdr:row>32</xdr:row>
          <xdr:rowOff>228600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9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12700</xdr:rowOff>
        </xdr:from>
        <xdr:to>
          <xdr:col>13</xdr:col>
          <xdr:colOff>419100</xdr:colOff>
          <xdr:row>14</xdr:row>
          <xdr:rowOff>69850</xdr:rowOff>
        </xdr:to>
        <xdr:sp macro="" textlink="">
          <xdr:nvSpPr>
            <xdr:cNvPr id="10562" name="Check Box 322" hidden="1">
              <a:extLst>
                <a:ext uri="{63B3BB69-23CF-44E3-9099-C40C66FF867C}">
                  <a14:compatExt spid="_x0000_s10562"/>
                </a:ext>
                <a:ext uri="{FF2B5EF4-FFF2-40B4-BE49-F238E27FC236}">
                  <a16:creationId xmlns:a16="http://schemas.microsoft.com/office/drawing/2014/main" id="{00000000-0008-0000-09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xdr:row>
          <xdr:rowOff>12700</xdr:rowOff>
        </xdr:from>
        <xdr:to>
          <xdr:col>14</xdr:col>
          <xdr:colOff>419100</xdr:colOff>
          <xdr:row>14</xdr:row>
          <xdr:rowOff>69850</xdr:rowOff>
        </xdr:to>
        <xdr:sp macro="" textlink="">
          <xdr:nvSpPr>
            <xdr:cNvPr id="10563" name="Check Box 323" hidden="1">
              <a:extLst>
                <a:ext uri="{63B3BB69-23CF-44E3-9099-C40C66FF867C}">
                  <a14:compatExt spid="_x0000_s10563"/>
                </a:ext>
                <a:ext uri="{FF2B5EF4-FFF2-40B4-BE49-F238E27FC236}">
                  <a16:creationId xmlns:a16="http://schemas.microsoft.com/office/drawing/2014/main" id="{00000000-0008-0000-0900-00004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12700</xdr:rowOff>
        </xdr:from>
        <xdr:to>
          <xdr:col>13</xdr:col>
          <xdr:colOff>419100</xdr:colOff>
          <xdr:row>14</xdr:row>
          <xdr:rowOff>228600</xdr:rowOff>
        </xdr:to>
        <xdr:sp macro="" textlink="">
          <xdr:nvSpPr>
            <xdr:cNvPr id="10564" name="Check Box 324" hidden="1">
              <a:extLst>
                <a:ext uri="{63B3BB69-23CF-44E3-9099-C40C66FF867C}">
                  <a14:compatExt spid="_x0000_s10564"/>
                </a:ext>
                <a:ext uri="{FF2B5EF4-FFF2-40B4-BE49-F238E27FC236}">
                  <a16:creationId xmlns:a16="http://schemas.microsoft.com/office/drawing/2014/main" id="{00000000-0008-0000-0900-00004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xdr:row>
          <xdr:rowOff>12700</xdr:rowOff>
        </xdr:from>
        <xdr:to>
          <xdr:col>14</xdr:col>
          <xdr:colOff>419100</xdr:colOff>
          <xdr:row>14</xdr:row>
          <xdr:rowOff>228600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9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12700</xdr:rowOff>
        </xdr:from>
        <xdr:to>
          <xdr:col>13</xdr:col>
          <xdr:colOff>419100</xdr:colOff>
          <xdr:row>15</xdr:row>
          <xdr:rowOff>228600</xdr:rowOff>
        </xdr:to>
        <xdr:sp macro="" textlink="">
          <xdr:nvSpPr>
            <xdr:cNvPr id="10566" name="Check Box 326" hidden="1">
              <a:extLst>
                <a:ext uri="{63B3BB69-23CF-44E3-9099-C40C66FF867C}">
                  <a14:compatExt spid="_x0000_s10566"/>
                </a:ext>
                <a:ext uri="{FF2B5EF4-FFF2-40B4-BE49-F238E27FC236}">
                  <a16:creationId xmlns:a16="http://schemas.microsoft.com/office/drawing/2014/main" id="{00000000-0008-0000-0900-00004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12700</xdr:rowOff>
        </xdr:from>
        <xdr:to>
          <xdr:col>14</xdr:col>
          <xdr:colOff>419100</xdr:colOff>
          <xdr:row>15</xdr:row>
          <xdr:rowOff>228600</xdr:rowOff>
        </xdr:to>
        <xdr:sp macro="" textlink="">
          <xdr:nvSpPr>
            <xdr:cNvPr id="10567" name="Check Box 327" hidden="1">
              <a:extLst>
                <a:ext uri="{63B3BB69-23CF-44E3-9099-C40C66FF867C}">
                  <a14:compatExt spid="_x0000_s10567"/>
                </a:ext>
                <a:ext uri="{FF2B5EF4-FFF2-40B4-BE49-F238E27FC236}">
                  <a16:creationId xmlns:a16="http://schemas.microsoft.com/office/drawing/2014/main" id="{00000000-0008-0000-0900-00004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xdr:row>
          <xdr:rowOff>12700</xdr:rowOff>
        </xdr:from>
        <xdr:to>
          <xdr:col>13</xdr:col>
          <xdr:colOff>419100</xdr:colOff>
          <xdr:row>16</xdr:row>
          <xdr:rowOff>228600</xdr:rowOff>
        </xdr:to>
        <xdr:sp macro="" textlink="">
          <xdr:nvSpPr>
            <xdr:cNvPr id="10568" name="Check Box 328" hidden="1">
              <a:extLst>
                <a:ext uri="{63B3BB69-23CF-44E3-9099-C40C66FF867C}">
                  <a14:compatExt spid="_x0000_s10568"/>
                </a:ext>
                <a:ext uri="{FF2B5EF4-FFF2-40B4-BE49-F238E27FC236}">
                  <a16:creationId xmlns:a16="http://schemas.microsoft.com/office/drawing/2014/main" id="{00000000-0008-0000-0900-00004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12700</xdr:rowOff>
        </xdr:from>
        <xdr:to>
          <xdr:col>14</xdr:col>
          <xdr:colOff>419100</xdr:colOff>
          <xdr:row>16</xdr:row>
          <xdr:rowOff>228600</xdr:rowOff>
        </xdr:to>
        <xdr:sp macro="" textlink="">
          <xdr:nvSpPr>
            <xdr:cNvPr id="10569" name="Check Box 329" hidden="1">
              <a:extLst>
                <a:ext uri="{63B3BB69-23CF-44E3-9099-C40C66FF867C}">
                  <a14:compatExt spid="_x0000_s10569"/>
                </a:ext>
                <a:ext uri="{FF2B5EF4-FFF2-40B4-BE49-F238E27FC236}">
                  <a16:creationId xmlns:a16="http://schemas.microsoft.com/office/drawing/2014/main" id="{00000000-0008-0000-0900-00004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12700</xdr:rowOff>
        </xdr:from>
        <xdr:to>
          <xdr:col>13</xdr:col>
          <xdr:colOff>419100</xdr:colOff>
          <xdr:row>17</xdr:row>
          <xdr:rowOff>228600</xdr:rowOff>
        </xdr:to>
        <xdr:sp macro="" textlink="">
          <xdr:nvSpPr>
            <xdr:cNvPr id="10570" name="Check Box 330" hidden="1">
              <a:extLst>
                <a:ext uri="{63B3BB69-23CF-44E3-9099-C40C66FF867C}">
                  <a14:compatExt spid="_x0000_s10570"/>
                </a:ext>
                <a:ext uri="{FF2B5EF4-FFF2-40B4-BE49-F238E27FC236}">
                  <a16:creationId xmlns:a16="http://schemas.microsoft.com/office/drawing/2014/main" id="{00000000-0008-0000-0900-00004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12700</xdr:rowOff>
        </xdr:from>
        <xdr:to>
          <xdr:col>14</xdr:col>
          <xdr:colOff>419100</xdr:colOff>
          <xdr:row>17</xdr:row>
          <xdr:rowOff>228600</xdr:rowOff>
        </xdr:to>
        <xdr:sp macro="" textlink="">
          <xdr:nvSpPr>
            <xdr:cNvPr id="10571" name="Check Box 331" hidden="1">
              <a:extLst>
                <a:ext uri="{63B3BB69-23CF-44E3-9099-C40C66FF867C}">
                  <a14:compatExt spid="_x0000_s10571"/>
                </a:ext>
                <a:ext uri="{FF2B5EF4-FFF2-40B4-BE49-F238E27FC236}">
                  <a16:creationId xmlns:a16="http://schemas.microsoft.com/office/drawing/2014/main" id="{00000000-0008-0000-0900-00004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12700</xdr:rowOff>
        </xdr:from>
        <xdr:to>
          <xdr:col>13</xdr:col>
          <xdr:colOff>419100</xdr:colOff>
          <xdr:row>18</xdr:row>
          <xdr:rowOff>228600</xdr:rowOff>
        </xdr:to>
        <xdr:sp macro="" textlink="">
          <xdr:nvSpPr>
            <xdr:cNvPr id="10572" name="Check Box 332" hidden="1">
              <a:extLst>
                <a:ext uri="{63B3BB69-23CF-44E3-9099-C40C66FF867C}">
                  <a14:compatExt spid="_x0000_s10572"/>
                </a:ext>
                <a:ext uri="{FF2B5EF4-FFF2-40B4-BE49-F238E27FC236}">
                  <a16:creationId xmlns:a16="http://schemas.microsoft.com/office/drawing/2014/main" id="{00000000-0008-0000-0900-00004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xdr:row>
          <xdr:rowOff>12700</xdr:rowOff>
        </xdr:from>
        <xdr:to>
          <xdr:col>14</xdr:col>
          <xdr:colOff>419100</xdr:colOff>
          <xdr:row>18</xdr:row>
          <xdr:rowOff>228600</xdr:rowOff>
        </xdr:to>
        <xdr:sp macro="" textlink="">
          <xdr:nvSpPr>
            <xdr:cNvPr id="10573" name="Check Box 333" hidden="1">
              <a:extLst>
                <a:ext uri="{63B3BB69-23CF-44E3-9099-C40C66FF867C}">
                  <a14:compatExt spid="_x0000_s10573"/>
                </a:ext>
                <a:ext uri="{FF2B5EF4-FFF2-40B4-BE49-F238E27FC236}">
                  <a16:creationId xmlns:a16="http://schemas.microsoft.com/office/drawing/2014/main" id="{00000000-0008-0000-0900-00004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19</xdr:row>
          <xdr:rowOff>12700</xdr:rowOff>
        </xdr:from>
        <xdr:to>
          <xdr:col>13</xdr:col>
          <xdr:colOff>419100</xdr:colOff>
          <xdr:row>19</xdr:row>
          <xdr:rowOff>228600</xdr:rowOff>
        </xdr:to>
        <xdr:sp macro="" textlink="">
          <xdr:nvSpPr>
            <xdr:cNvPr id="10574" name="Check Box 334" hidden="1">
              <a:extLst>
                <a:ext uri="{63B3BB69-23CF-44E3-9099-C40C66FF867C}">
                  <a14:compatExt spid="_x0000_s10574"/>
                </a:ext>
                <a:ext uri="{FF2B5EF4-FFF2-40B4-BE49-F238E27FC236}">
                  <a16:creationId xmlns:a16="http://schemas.microsoft.com/office/drawing/2014/main" id="{00000000-0008-0000-0900-00004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12700</xdr:rowOff>
        </xdr:from>
        <xdr:to>
          <xdr:col>14</xdr:col>
          <xdr:colOff>419100</xdr:colOff>
          <xdr:row>19</xdr:row>
          <xdr:rowOff>228600</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9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12700</xdr:rowOff>
        </xdr:from>
        <xdr:to>
          <xdr:col>13</xdr:col>
          <xdr:colOff>419100</xdr:colOff>
          <xdr:row>20</xdr:row>
          <xdr:rowOff>228600</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9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12700</xdr:rowOff>
        </xdr:from>
        <xdr:to>
          <xdr:col>14</xdr:col>
          <xdr:colOff>419100</xdr:colOff>
          <xdr:row>20</xdr:row>
          <xdr:rowOff>228600</xdr:rowOff>
        </xdr:to>
        <xdr:sp macro="" textlink="">
          <xdr:nvSpPr>
            <xdr:cNvPr id="10577" name="Check Box 337" hidden="1">
              <a:extLst>
                <a:ext uri="{63B3BB69-23CF-44E3-9099-C40C66FF867C}">
                  <a14:compatExt spid="_x0000_s10577"/>
                </a:ext>
                <a:ext uri="{FF2B5EF4-FFF2-40B4-BE49-F238E27FC236}">
                  <a16:creationId xmlns:a16="http://schemas.microsoft.com/office/drawing/2014/main" id="{00000000-0008-0000-0900-00005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12700</xdr:rowOff>
        </xdr:from>
        <xdr:to>
          <xdr:col>13</xdr:col>
          <xdr:colOff>419100</xdr:colOff>
          <xdr:row>21</xdr:row>
          <xdr:rowOff>228600</xdr:rowOff>
        </xdr:to>
        <xdr:sp macro="" textlink="">
          <xdr:nvSpPr>
            <xdr:cNvPr id="10578" name="Check Box 338" hidden="1">
              <a:extLst>
                <a:ext uri="{63B3BB69-23CF-44E3-9099-C40C66FF867C}">
                  <a14:compatExt spid="_x0000_s10578"/>
                </a:ext>
                <a:ext uri="{FF2B5EF4-FFF2-40B4-BE49-F238E27FC236}">
                  <a16:creationId xmlns:a16="http://schemas.microsoft.com/office/drawing/2014/main" id="{00000000-0008-0000-0900-00005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21</xdr:row>
          <xdr:rowOff>12700</xdr:rowOff>
        </xdr:from>
        <xdr:to>
          <xdr:col>14</xdr:col>
          <xdr:colOff>419100</xdr:colOff>
          <xdr:row>21</xdr:row>
          <xdr:rowOff>228600</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9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12700</xdr:rowOff>
        </xdr:from>
        <xdr:to>
          <xdr:col>13</xdr:col>
          <xdr:colOff>419100</xdr:colOff>
          <xdr:row>22</xdr:row>
          <xdr:rowOff>228600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9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12700</xdr:rowOff>
        </xdr:from>
        <xdr:to>
          <xdr:col>14</xdr:col>
          <xdr:colOff>419100</xdr:colOff>
          <xdr:row>22</xdr:row>
          <xdr:rowOff>228600</xdr:rowOff>
        </xdr:to>
        <xdr:sp macro="" textlink="">
          <xdr:nvSpPr>
            <xdr:cNvPr id="10581" name="Check Box 341" hidden="1">
              <a:extLst>
                <a:ext uri="{63B3BB69-23CF-44E3-9099-C40C66FF867C}">
                  <a14:compatExt spid="_x0000_s10581"/>
                </a:ext>
                <a:ext uri="{FF2B5EF4-FFF2-40B4-BE49-F238E27FC236}">
                  <a16:creationId xmlns:a16="http://schemas.microsoft.com/office/drawing/2014/main" id="{00000000-0008-0000-0900-00005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23</xdr:row>
          <xdr:rowOff>12700</xdr:rowOff>
        </xdr:from>
        <xdr:to>
          <xdr:col>13</xdr:col>
          <xdr:colOff>419100</xdr:colOff>
          <xdr:row>23</xdr:row>
          <xdr:rowOff>228600</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9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12700</xdr:rowOff>
        </xdr:from>
        <xdr:to>
          <xdr:col>14</xdr:col>
          <xdr:colOff>419100</xdr:colOff>
          <xdr:row>23</xdr:row>
          <xdr:rowOff>228600</xdr:rowOff>
        </xdr:to>
        <xdr:sp macro="" textlink="">
          <xdr:nvSpPr>
            <xdr:cNvPr id="10583" name="Check Box 343" hidden="1">
              <a:extLst>
                <a:ext uri="{63B3BB69-23CF-44E3-9099-C40C66FF867C}">
                  <a14:compatExt spid="_x0000_s10583"/>
                </a:ext>
                <a:ext uri="{FF2B5EF4-FFF2-40B4-BE49-F238E27FC236}">
                  <a16:creationId xmlns:a16="http://schemas.microsoft.com/office/drawing/2014/main" id="{00000000-0008-0000-0900-00005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24</xdr:row>
          <xdr:rowOff>12700</xdr:rowOff>
        </xdr:from>
        <xdr:to>
          <xdr:col>13</xdr:col>
          <xdr:colOff>419100</xdr:colOff>
          <xdr:row>24</xdr:row>
          <xdr:rowOff>228600</xdr:rowOff>
        </xdr:to>
        <xdr:sp macro="" textlink="">
          <xdr:nvSpPr>
            <xdr:cNvPr id="10584" name="Check Box 344" hidden="1">
              <a:extLst>
                <a:ext uri="{63B3BB69-23CF-44E3-9099-C40C66FF867C}">
                  <a14:compatExt spid="_x0000_s10584"/>
                </a:ext>
                <a:ext uri="{FF2B5EF4-FFF2-40B4-BE49-F238E27FC236}">
                  <a16:creationId xmlns:a16="http://schemas.microsoft.com/office/drawing/2014/main" id="{00000000-0008-0000-09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12700</xdr:rowOff>
        </xdr:from>
        <xdr:to>
          <xdr:col>14</xdr:col>
          <xdr:colOff>419100</xdr:colOff>
          <xdr:row>24</xdr:row>
          <xdr:rowOff>228600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9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25</xdr:row>
          <xdr:rowOff>12700</xdr:rowOff>
        </xdr:from>
        <xdr:to>
          <xdr:col>13</xdr:col>
          <xdr:colOff>419100</xdr:colOff>
          <xdr:row>25</xdr:row>
          <xdr:rowOff>228600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9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25</xdr:row>
          <xdr:rowOff>12700</xdr:rowOff>
        </xdr:from>
        <xdr:to>
          <xdr:col>14</xdr:col>
          <xdr:colOff>419100</xdr:colOff>
          <xdr:row>25</xdr:row>
          <xdr:rowOff>228600</xdr:rowOff>
        </xdr:to>
        <xdr:sp macro="" textlink="">
          <xdr:nvSpPr>
            <xdr:cNvPr id="10587" name="Check Box 347" hidden="1">
              <a:extLst>
                <a:ext uri="{63B3BB69-23CF-44E3-9099-C40C66FF867C}">
                  <a14:compatExt spid="_x0000_s10587"/>
                </a:ext>
                <a:ext uri="{FF2B5EF4-FFF2-40B4-BE49-F238E27FC236}">
                  <a16:creationId xmlns:a16="http://schemas.microsoft.com/office/drawing/2014/main" id="{00000000-0008-0000-09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12700</xdr:rowOff>
        </xdr:from>
        <xdr:to>
          <xdr:col>13</xdr:col>
          <xdr:colOff>419100</xdr:colOff>
          <xdr:row>26</xdr:row>
          <xdr:rowOff>228600</xdr:rowOff>
        </xdr:to>
        <xdr:sp macro="" textlink="">
          <xdr:nvSpPr>
            <xdr:cNvPr id="10588" name="Check Box 348" hidden="1">
              <a:extLst>
                <a:ext uri="{63B3BB69-23CF-44E3-9099-C40C66FF867C}">
                  <a14:compatExt spid="_x0000_s10588"/>
                </a:ext>
                <a:ext uri="{FF2B5EF4-FFF2-40B4-BE49-F238E27FC236}">
                  <a16:creationId xmlns:a16="http://schemas.microsoft.com/office/drawing/2014/main" id="{00000000-0008-0000-09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xdr:row>
          <xdr:rowOff>12700</xdr:rowOff>
        </xdr:from>
        <xdr:to>
          <xdr:col>14</xdr:col>
          <xdr:colOff>419100</xdr:colOff>
          <xdr:row>26</xdr:row>
          <xdr:rowOff>228600</xdr:rowOff>
        </xdr:to>
        <xdr:sp macro="" textlink="">
          <xdr:nvSpPr>
            <xdr:cNvPr id="10589" name="Check Box 349" hidden="1">
              <a:extLst>
                <a:ext uri="{63B3BB69-23CF-44E3-9099-C40C66FF867C}">
                  <a14:compatExt spid="_x0000_s10589"/>
                </a:ext>
                <a:ext uri="{FF2B5EF4-FFF2-40B4-BE49-F238E27FC236}">
                  <a16:creationId xmlns:a16="http://schemas.microsoft.com/office/drawing/2014/main" id="{00000000-0008-0000-0900-00005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12700</xdr:rowOff>
        </xdr:from>
        <xdr:to>
          <xdr:col>13</xdr:col>
          <xdr:colOff>419100</xdr:colOff>
          <xdr:row>27</xdr:row>
          <xdr:rowOff>228600</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9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12700</xdr:rowOff>
        </xdr:from>
        <xdr:to>
          <xdr:col>14</xdr:col>
          <xdr:colOff>419100</xdr:colOff>
          <xdr:row>27</xdr:row>
          <xdr:rowOff>228600</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9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12700</xdr:rowOff>
        </xdr:from>
        <xdr:to>
          <xdr:col>13</xdr:col>
          <xdr:colOff>419100</xdr:colOff>
          <xdr:row>28</xdr:row>
          <xdr:rowOff>228600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9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28</xdr:row>
          <xdr:rowOff>12700</xdr:rowOff>
        </xdr:from>
        <xdr:to>
          <xdr:col>14</xdr:col>
          <xdr:colOff>419100</xdr:colOff>
          <xdr:row>28</xdr:row>
          <xdr:rowOff>228600</xdr:rowOff>
        </xdr:to>
        <xdr:sp macro="" textlink="">
          <xdr:nvSpPr>
            <xdr:cNvPr id="10593" name="Check Box 353" hidden="1">
              <a:extLst>
                <a:ext uri="{63B3BB69-23CF-44E3-9099-C40C66FF867C}">
                  <a14:compatExt spid="_x0000_s10593"/>
                </a:ext>
                <a:ext uri="{FF2B5EF4-FFF2-40B4-BE49-F238E27FC236}">
                  <a16:creationId xmlns:a16="http://schemas.microsoft.com/office/drawing/2014/main" id="{00000000-0008-0000-09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29</xdr:row>
          <xdr:rowOff>12700</xdr:rowOff>
        </xdr:from>
        <xdr:to>
          <xdr:col>13</xdr:col>
          <xdr:colOff>419100</xdr:colOff>
          <xdr:row>29</xdr:row>
          <xdr:rowOff>228600</xdr:rowOff>
        </xdr:to>
        <xdr:sp macro="" textlink="">
          <xdr:nvSpPr>
            <xdr:cNvPr id="10594" name="Check Box 354" hidden="1">
              <a:extLst>
                <a:ext uri="{63B3BB69-23CF-44E3-9099-C40C66FF867C}">
                  <a14:compatExt spid="_x0000_s10594"/>
                </a:ext>
                <a:ext uri="{FF2B5EF4-FFF2-40B4-BE49-F238E27FC236}">
                  <a16:creationId xmlns:a16="http://schemas.microsoft.com/office/drawing/2014/main" id="{00000000-0008-0000-0900-00006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12700</xdr:rowOff>
        </xdr:from>
        <xdr:to>
          <xdr:col>14</xdr:col>
          <xdr:colOff>419100</xdr:colOff>
          <xdr:row>29</xdr:row>
          <xdr:rowOff>228600</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9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30</xdr:row>
          <xdr:rowOff>12700</xdr:rowOff>
        </xdr:from>
        <xdr:to>
          <xdr:col>13</xdr:col>
          <xdr:colOff>419100</xdr:colOff>
          <xdr:row>30</xdr:row>
          <xdr:rowOff>228600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9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12700</xdr:rowOff>
        </xdr:from>
        <xdr:to>
          <xdr:col>14</xdr:col>
          <xdr:colOff>419100</xdr:colOff>
          <xdr:row>30</xdr:row>
          <xdr:rowOff>228600</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9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31</xdr:row>
          <xdr:rowOff>12700</xdr:rowOff>
        </xdr:from>
        <xdr:to>
          <xdr:col>13</xdr:col>
          <xdr:colOff>419100</xdr:colOff>
          <xdr:row>31</xdr:row>
          <xdr:rowOff>228600</xdr:rowOff>
        </xdr:to>
        <xdr:sp macro="" textlink="">
          <xdr:nvSpPr>
            <xdr:cNvPr id="10598" name="Check Box 358" hidden="1">
              <a:extLst>
                <a:ext uri="{63B3BB69-23CF-44E3-9099-C40C66FF867C}">
                  <a14:compatExt spid="_x0000_s10598"/>
                </a:ext>
                <a:ext uri="{FF2B5EF4-FFF2-40B4-BE49-F238E27FC236}">
                  <a16:creationId xmlns:a16="http://schemas.microsoft.com/office/drawing/2014/main" id="{00000000-0008-0000-09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31</xdr:row>
          <xdr:rowOff>12700</xdr:rowOff>
        </xdr:from>
        <xdr:to>
          <xdr:col>14</xdr:col>
          <xdr:colOff>419100</xdr:colOff>
          <xdr:row>31</xdr:row>
          <xdr:rowOff>228600</xdr:rowOff>
        </xdr:to>
        <xdr:sp macro="" textlink="">
          <xdr:nvSpPr>
            <xdr:cNvPr id="10599" name="Check Box 359" hidden="1">
              <a:extLst>
                <a:ext uri="{63B3BB69-23CF-44E3-9099-C40C66FF867C}">
                  <a14:compatExt spid="_x0000_s10599"/>
                </a:ext>
                <a:ext uri="{FF2B5EF4-FFF2-40B4-BE49-F238E27FC236}">
                  <a16:creationId xmlns:a16="http://schemas.microsoft.com/office/drawing/2014/main" id="{00000000-0008-0000-0900-00006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32</xdr:row>
          <xdr:rowOff>12700</xdr:rowOff>
        </xdr:from>
        <xdr:to>
          <xdr:col>13</xdr:col>
          <xdr:colOff>419100</xdr:colOff>
          <xdr:row>32</xdr:row>
          <xdr:rowOff>228600</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9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32</xdr:row>
          <xdr:rowOff>12700</xdr:rowOff>
        </xdr:from>
        <xdr:to>
          <xdr:col>14</xdr:col>
          <xdr:colOff>419100</xdr:colOff>
          <xdr:row>32</xdr:row>
          <xdr:rowOff>228600</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9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12</xdr:row>
          <xdr:rowOff>0</xdr:rowOff>
        </xdr:from>
        <xdr:to>
          <xdr:col>2</xdr:col>
          <xdr:colOff>412750</xdr:colOff>
          <xdr:row>12</xdr:row>
          <xdr:rowOff>222250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1F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13</xdr:row>
          <xdr:rowOff>0</xdr:rowOff>
        </xdr:from>
        <xdr:to>
          <xdr:col>2</xdr:col>
          <xdr:colOff>412750</xdr:colOff>
          <xdr:row>13</xdr:row>
          <xdr:rowOff>222250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1F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14</xdr:row>
          <xdr:rowOff>0</xdr:rowOff>
        </xdr:from>
        <xdr:to>
          <xdr:col>2</xdr:col>
          <xdr:colOff>412750</xdr:colOff>
          <xdr:row>14</xdr:row>
          <xdr:rowOff>222250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1F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15</xdr:row>
          <xdr:rowOff>0</xdr:rowOff>
        </xdr:from>
        <xdr:to>
          <xdr:col>2</xdr:col>
          <xdr:colOff>412750</xdr:colOff>
          <xdr:row>15</xdr:row>
          <xdr:rowOff>222250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1F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16</xdr:row>
          <xdr:rowOff>0</xdr:rowOff>
        </xdr:from>
        <xdr:to>
          <xdr:col>2</xdr:col>
          <xdr:colOff>412750</xdr:colOff>
          <xdr:row>16</xdr:row>
          <xdr:rowOff>222250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1F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xdr:row>
          <xdr:rowOff>0</xdr:rowOff>
        </xdr:from>
        <xdr:to>
          <xdr:col>2</xdr:col>
          <xdr:colOff>412750</xdr:colOff>
          <xdr:row>17</xdr:row>
          <xdr:rowOff>222250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1F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18</xdr:row>
          <xdr:rowOff>0</xdr:rowOff>
        </xdr:from>
        <xdr:to>
          <xdr:col>2</xdr:col>
          <xdr:colOff>412750</xdr:colOff>
          <xdr:row>18</xdr:row>
          <xdr:rowOff>222250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1F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19</xdr:row>
          <xdr:rowOff>0</xdr:rowOff>
        </xdr:from>
        <xdr:to>
          <xdr:col>2</xdr:col>
          <xdr:colOff>412750</xdr:colOff>
          <xdr:row>19</xdr:row>
          <xdr:rowOff>222250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1F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20</xdr:row>
          <xdr:rowOff>0</xdr:rowOff>
        </xdr:from>
        <xdr:to>
          <xdr:col>2</xdr:col>
          <xdr:colOff>412750</xdr:colOff>
          <xdr:row>20</xdr:row>
          <xdr:rowOff>222250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1F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21</xdr:row>
          <xdr:rowOff>0</xdr:rowOff>
        </xdr:from>
        <xdr:to>
          <xdr:col>2</xdr:col>
          <xdr:colOff>412750</xdr:colOff>
          <xdr:row>21</xdr:row>
          <xdr:rowOff>222250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1F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xdr:row>
          <xdr:rowOff>0</xdr:rowOff>
        </xdr:from>
        <xdr:to>
          <xdr:col>1</xdr:col>
          <xdr:colOff>412750</xdr:colOff>
          <xdr:row>13</xdr:row>
          <xdr:rowOff>222250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1F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xdr:row>
          <xdr:rowOff>0</xdr:rowOff>
        </xdr:from>
        <xdr:to>
          <xdr:col>1</xdr:col>
          <xdr:colOff>412750</xdr:colOff>
          <xdr:row>14</xdr:row>
          <xdr:rowOff>222250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1F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xdr:row>
          <xdr:rowOff>0</xdr:rowOff>
        </xdr:from>
        <xdr:to>
          <xdr:col>1</xdr:col>
          <xdr:colOff>412750</xdr:colOff>
          <xdr:row>15</xdr:row>
          <xdr:rowOff>222250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1F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16</xdr:row>
          <xdr:rowOff>0</xdr:rowOff>
        </xdr:from>
        <xdr:to>
          <xdr:col>1</xdr:col>
          <xdr:colOff>412750</xdr:colOff>
          <xdr:row>16</xdr:row>
          <xdr:rowOff>222250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1F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xdr:row>
          <xdr:rowOff>0</xdr:rowOff>
        </xdr:from>
        <xdr:to>
          <xdr:col>1</xdr:col>
          <xdr:colOff>412750</xdr:colOff>
          <xdr:row>17</xdr:row>
          <xdr:rowOff>222250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1F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xdr:row>
          <xdr:rowOff>0</xdr:rowOff>
        </xdr:from>
        <xdr:to>
          <xdr:col>1</xdr:col>
          <xdr:colOff>412750</xdr:colOff>
          <xdr:row>18</xdr:row>
          <xdr:rowOff>222250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1F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xdr:row>
          <xdr:rowOff>0</xdr:rowOff>
        </xdr:from>
        <xdr:to>
          <xdr:col>1</xdr:col>
          <xdr:colOff>412750</xdr:colOff>
          <xdr:row>19</xdr:row>
          <xdr:rowOff>222250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1F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xdr:row>
          <xdr:rowOff>0</xdr:rowOff>
        </xdr:from>
        <xdr:to>
          <xdr:col>1</xdr:col>
          <xdr:colOff>412750</xdr:colOff>
          <xdr:row>20</xdr:row>
          <xdr:rowOff>222250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1F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xdr:row>
          <xdr:rowOff>0</xdr:rowOff>
        </xdr:from>
        <xdr:to>
          <xdr:col>1</xdr:col>
          <xdr:colOff>412750</xdr:colOff>
          <xdr:row>21</xdr:row>
          <xdr:rowOff>222250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1F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xdr:row>
          <xdr:rowOff>0</xdr:rowOff>
        </xdr:from>
        <xdr:to>
          <xdr:col>1</xdr:col>
          <xdr:colOff>412750</xdr:colOff>
          <xdr:row>12</xdr:row>
          <xdr:rowOff>222250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1F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42</xdr:row>
          <xdr:rowOff>19050</xdr:rowOff>
        </xdr:from>
        <xdr:to>
          <xdr:col>2</xdr:col>
          <xdr:colOff>38100</xdr:colOff>
          <xdr:row>42</xdr:row>
          <xdr:rowOff>241300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2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381000</xdr:colOff>
          <xdr:row>43</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2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xdr:rowOff>
        </xdr:from>
        <xdr:to>
          <xdr:col>2</xdr:col>
          <xdr:colOff>38100</xdr:colOff>
          <xdr:row>44</xdr:row>
          <xdr:rowOff>12700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2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12700</xdr:rowOff>
        </xdr:from>
        <xdr:to>
          <xdr:col>4</xdr:col>
          <xdr:colOff>381000</xdr:colOff>
          <xdr:row>44</xdr:row>
          <xdr:rowOff>31750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2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19050</xdr:rowOff>
        </xdr:from>
        <xdr:to>
          <xdr:col>2</xdr:col>
          <xdr:colOff>38100</xdr:colOff>
          <xdr:row>46</xdr:row>
          <xdr:rowOff>241300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2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19050</xdr:rowOff>
        </xdr:from>
        <xdr:to>
          <xdr:col>2</xdr:col>
          <xdr:colOff>38100</xdr:colOff>
          <xdr:row>47</xdr:row>
          <xdr:rowOff>241300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2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184150</xdr:rowOff>
        </xdr:from>
        <xdr:to>
          <xdr:col>5</xdr:col>
          <xdr:colOff>209550</xdr:colOff>
          <xdr:row>11</xdr:row>
          <xdr:rowOff>57150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2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Small/Cutaway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171450</xdr:rowOff>
        </xdr:from>
        <xdr:to>
          <xdr:col>7</xdr:col>
          <xdr:colOff>152400</xdr:colOff>
          <xdr:row>11</xdr:row>
          <xdr:rowOff>50800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2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Medium/High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10</xdr:row>
          <xdr:rowOff>184150</xdr:rowOff>
        </xdr:from>
        <xdr:to>
          <xdr:col>9</xdr:col>
          <xdr:colOff>419100</xdr:colOff>
          <xdr:row>11</xdr:row>
          <xdr:rowOff>57150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2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Medium/Low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57150</xdr:rowOff>
        </xdr:from>
        <xdr:to>
          <xdr:col>5</xdr:col>
          <xdr:colOff>146050</xdr:colOff>
          <xdr:row>12</xdr:row>
          <xdr:rowOff>107950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2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Trolley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38100</xdr:rowOff>
        </xdr:from>
        <xdr:to>
          <xdr:col>7</xdr:col>
          <xdr:colOff>0</xdr:colOff>
          <xdr:row>12</xdr:row>
          <xdr:rowOff>95250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2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11</xdr:row>
          <xdr:rowOff>57150</xdr:rowOff>
        </xdr:from>
        <xdr:to>
          <xdr:col>9</xdr:col>
          <xdr:colOff>114300</xdr:colOff>
          <xdr:row>12</xdr:row>
          <xdr:rowOff>114300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2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11</xdr:row>
          <xdr:rowOff>57150</xdr:rowOff>
        </xdr:from>
        <xdr:to>
          <xdr:col>9</xdr:col>
          <xdr:colOff>1555750</xdr:colOff>
          <xdr:row>12</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2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10</xdr:row>
          <xdr:rowOff>171450</xdr:rowOff>
        </xdr:from>
        <xdr:to>
          <xdr:col>9</xdr:col>
          <xdr:colOff>1689100</xdr:colOff>
          <xdr:row>11</xdr:row>
          <xdr:rowOff>50800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2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Sedan/Other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19050</xdr:rowOff>
        </xdr:from>
        <xdr:to>
          <xdr:col>2</xdr:col>
          <xdr:colOff>38100</xdr:colOff>
          <xdr:row>39</xdr:row>
          <xdr:rowOff>241300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2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381000</xdr:colOff>
          <xdr:row>40</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2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69850</xdr:rowOff>
        </xdr:from>
        <xdr:to>
          <xdr:col>5</xdr:col>
          <xdr:colOff>609600</xdr:colOff>
          <xdr:row>13</xdr:row>
          <xdr:rowOff>152400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2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Truck/Heavy Equipment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23</xdr:row>
          <xdr:rowOff>69850</xdr:rowOff>
        </xdr:from>
        <xdr:to>
          <xdr:col>1</xdr:col>
          <xdr:colOff>431800</xdr:colOff>
          <xdr:row>23</xdr:row>
          <xdr:rowOff>285750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2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24</xdr:row>
          <xdr:rowOff>69850</xdr:rowOff>
        </xdr:from>
        <xdr:to>
          <xdr:col>1</xdr:col>
          <xdr:colOff>431800</xdr:colOff>
          <xdr:row>24</xdr:row>
          <xdr:rowOff>285750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2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23</xdr:row>
          <xdr:rowOff>69850</xdr:rowOff>
        </xdr:from>
        <xdr:to>
          <xdr:col>1</xdr:col>
          <xdr:colOff>431800</xdr:colOff>
          <xdr:row>23</xdr:row>
          <xdr:rowOff>285750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2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24</xdr:row>
          <xdr:rowOff>69850</xdr:rowOff>
        </xdr:from>
        <xdr:to>
          <xdr:col>1</xdr:col>
          <xdr:colOff>431800</xdr:colOff>
          <xdr:row>24</xdr:row>
          <xdr:rowOff>285750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2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69850</xdr:rowOff>
        </xdr:from>
        <xdr:to>
          <xdr:col>1</xdr:col>
          <xdr:colOff>431800</xdr:colOff>
          <xdr:row>13</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2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69850</xdr:rowOff>
        </xdr:from>
        <xdr:to>
          <xdr:col>1</xdr:col>
          <xdr:colOff>431800</xdr:colOff>
          <xdr:row>14</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2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69850</xdr:rowOff>
        </xdr:from>
        <xdr:to>
          <xdr:col>1</xdr:col>
          <xdr:colOff>431800</xdr:colOff>
          <xdr:row>13</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2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69850</xdr:rowOff>
        </xdr:from>
        <xdr:to>
          <xdr:col>1</xdr:col>
          <xdr:colOff>431800</xdr:colOff>
          <xdr:row>14</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2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69850</xdr:rowOff>
        </xdr:from>
        <xdr:to>
          <xdr:col>1</xdr:col>
          <xdr:colOff>431800</xdr:colOff>
          <xdr:row>15</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2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69850</xdr:rowOff>
        </xdr:from>
        <xdr:to>
          <xdr:col>1</xdr:col>
          <xdr:colOff>431800</xdr:colOff>
          <xdr:row>15</xdr:row>
          <xdr:rowOff>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21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66</xdr:row>
          <xdr:rowOff>69850</xdr:rowOff>
        </xdr:from>
        <xdr:to>
          <xdr:col>1</xdr:col>
          <xdr:colOff>431800</xdr:colOff>
          <xdr:row>66</xdr:row>
          <xdr:rowOff>285750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2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67</xdr:row>
          <xdr:rowOff>69850</xdr:rowOff>
        </xdr:from>
        <xdr:to>
          <xdr:col>1</xdr:col>
          <xdr:colOff>431800</xdr:colOff>
          <xdr:row>67</xdr:row>
          <xdr:rowOff>285750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21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66</xdr:row>
          <xdr:rowOff>69850</xdr:rowOff>
        </xdr:from>
        <xdr:to>
          <xdr:col>1</xdr:col>
          <xdr:colOff>431800</xdr:colOff>
          <xdr:row>66</xdr:row>
          <xdr:rowOff>285750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21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67</xdr:row>
          <xdr:rowOff>69850</xdr:rowOff>
        </xdr:from>
        <xdr:to>
          <xdr:col>1</xdr:col>
          <xdr:colOff>431800</xdr:colOff>
          <xdr:row>67</xdr:row>
          <xdr:rowOff>285750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21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55</xdr:row>
          <xdr:rowOff>69850</xdr:rowOff>
        </xdr:from>
        <xdr:to>
          <xdr:col>1</xdr:col>
          <xdr:colOff>431800</xdr:colOff>
          <xdr:row>56</xdr:row>
          <xdr:rowOff>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21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56</xdr:row>
          <xdr:rowOff>69850</xdr:rowOff>
        </xdr:from>
        <xdr:to>
          <xdr:col>1</xdr:col>
          <xdr:colOff>431800</xdr:colOff>
          <xdr:row>57</xdr:row>
          <xdr:rowOff>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21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55</xdr:row>
          <xdr:rowOff>69850</xdr:rowOff>
        </xdr:from>
        <xdr:to>
          <xdr:col>1</xdr:col>
          <xdr:colOff>431800</xdr:colOff>
          <xdr:row>56</xdr:row>
          <xdr:rowOff>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21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56</xdr:row>
          <xdr:rowOff>69850</xdr:rowOff>
        </xdr:from>
        <xdr:to>
          <xdr:col>1</xdr:col>
          <xdr:colOff>431800</xdr:colOff>
          <xdr:row>57</xdr:row>
          <xdr:rowOff>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21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57</xdr:row>
          <xdr:rowOff>69850</xdr:rowOff>
        </xdr:from>
        <xdr:to>
          <xdr:col>1</xdr:col>
          <xdr:colOff>431800</xdr:colOff>
          <xdr:row>58</xdr:row>
          <xdr:rowOff>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21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57</xdr:row>
          <xdr:rowOff>69850</xdr:rowOff>
        </xdr:from>
        <xdr:to>
          <xdr:col>1</xdr:col>
          <xdr:colOff>431800</xdr:colOff>
          <xdr:row>58</xdr:row>
          <xdr:rowOff>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21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66</xdr:row>
          <xdr:rowOff>69850</xdr:rowOff>
        </xdr:from>
        <xdr:to>
          <xdr:col>1</xdr:col>
          <xdr:colOff>431800</xdr:colOff>
          <xdr:row>66</xdr:row>
          <xdr:rowOff>285750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21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67</xdr:row>
          <xdr:rowOff>69850</xdr:rowOff>
        </xdr:from>
        <xdr:to>
          <xdr:col>1</xdr:col>
          <xdr:colOff>431800</xdr:colOff>
          <xdr:row>67</xdr:row>
          <xdr:rowOff>285750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21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66</xdr:row>
          <xdr:rowOff>69850</xdr:rowOff>
        </xdr:from>
        <xdr:to>
          <xdr:col>1</xdr:col>
          <xdr:colOff>431800</xdr:colOff>
          <xdr:row>66</xdr:row>
          <xdr:rowOff>285750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21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67</xdr:row>
          <xdr:rowOff>69850</xdr:rowOff>
        </xdr:from>
        <xdr:to>
          <xdr:col>1</xdr:col>
          <xdr:colOff>431800</xdr:colOff>
          <xdr:row>67</xdr:row>
          <xdr:rowOff>285750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21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55</xdr:row>
          <xdr:rowOff>69850</xdr:rowOff>
        </xdr:from>
        <xdr:to>
          <xdr:col>1</xdr:col>
          <xdr:colOff>431800</xdr:colOff>
          <xdr:row>56</xdr:row>
          <xdr:rowOff>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21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56</xdr:row>
          <xdr:rowOff>69850</xdr:rowOff>
        </xdr:from>
        <xdr:to>
          <xdr:col>1</xdr:col>
          <xdr:colOff>431800</xdr:colOff>
          <xdr:row>57</xdr:row>
          <xdr:rowOff>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21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55</xdr:row>
          <xdr:rowOff>69850</xdr:rowOff>
        </xdr:from>
        <xdr:to>
          <xdr:col>1</xdr:col>
          <xdr:colOff>431800</xdr:colOff>
          <xdr:row>56</xdr:row>
          <xdr:rowOff>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21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56</xdr:row>
          <xdr:rowOff>69850</xdr:rowOff>
        </xdr:from>
        <xdr:to>
          <xdr:col>1</xdr:col>
          <xdr:colOff>431800</xdr:colOff>
          <xdr:row>57</xdr:row>
          <xdr:rowOff>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21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57</xdr:row>
          <xdr:rowOff>69850</xdr:rowOff>
        </xdr:from>
        <xdr:to>
          <xdr:col>1</xdr:col>
          <xdr:colOff>431800</xdr:colOff>
          <xdr:row>58</xdr:row>
          <xdr:rowOff>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21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57</xdr:row>
          <xdr:rowOff>69850</xdr:rowOff>
        </xdr:from>
        <xdr:to>
          <xdr:col>1</xdr:col>
          <xdr:colOff>431800</xdr:colOff>
          <xdr:row>58</xdr:row>
          <xdr:rowOff>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21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109</xdr:row>
          <xdr:rowOff>69850</xdr:rowOff>
        </xdr:from>
        <xdr:to>
          <xdr:col>1</xdr:col>
          <xdr:colOff>431800</xdr:colOff>
          <xdr:row>109</xdr:row>
          <xdr:rowOff>285750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21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110</xdr:row>
          <xdr:rowOff>69850</xdr:rowOff>
        </xdr:from>
        <xdr:to>
          <xdr:col>1</xdr:col>
          <xdr:colOff>431800</xdr:colOff>
          <xdr:row>110</xdr:row>
          <xdr:rowOff>285750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21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109</xdr:row>
          <xdr:rowOff>69850</xdr:rowOff>
        </xdr:from>
        <xdr:to>
          <xdr:col>1</xdr:col>
          <xdr:colOff>431800</xdr:colOff>
          <xdr:row>109</xdr:row>
          <xdr:rowOff>285750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21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110</xdr:row>
          <xdr:rowOff>69850</xdr:rowOff>
        </xdr:from>
        <xdr:to>
          <xdr:col>1</xdr:col>
          <xdr:colOff>431800</xdr:colOff>
          <xdr:row>110</xdr:row>
          <xdr:rowOff>285750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21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98</xdr:row>
          <xdr:rowOff>69850</xdr:rowOff>
        </xdr:from>
        <xdr:to>
          <xdr:col>1</xdr:col>
          <xdr:colOff>431800</xdr:colOff>
          <xdr:row>99</xdr:row>
          <xdr:rowOff>12700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21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99</xdr:row>
          <xdr:rowOff>69850</xdr:rowOff>
        </xdr:from>
        <xdr:to>
          <xdr:col>1</xdr:col>
          <xdr:colOff>431800</xdr:colOff>
          <xdr:row>100</xdr:row>
          <xdr:rowOff>12700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21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98</xdr:row>
          <xdr:rowOff>69850</xdr:rowOff>
        </xdr:from>
        <xdr:to>
          <xdr:col>1</xdr:col>
          <xdr:colOff>431800</xdr:colOff>
          <xdr:row>99</xdr:row>
          <xdr:rowOff>12700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21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99</xdr:row>
          <xdr:rowOff>69850</xdr:rowOff>
        </xdr:from>
        <xdr:to>
          <xdr:col>1</xdr:col>
          <xdr:colOff>431800</xdr:colOff>
          <xdr:row>100</xdr:row>
          <xdr:rowOff>12700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21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100</xdr:row>
          <xdr:rowOff>69850</xdr:rowOff>
        </xdr:from>
        <xdr:to>
          <xdr:col>1</xdr:col>
          <xdr:colOff>431800</xdr:colOff>
          <xdr:row>101</xdr:row>
          <xdr:rowOff>12700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21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100</xdr:row>
          <xdr:rowOff>69850</xdr:rowOff>
        </xdr:from>
        <xdr:to>
          <xdr:col>1</xdr:col>
          <xdr:colOff>431800</xdr:colOff>
          <xdr:row>101</xdr:row>
          <xdr:rowOff>12700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21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152</xdr:row>
          <xdr:rowOff>69850</xdr:rowOff>
        </xdr:from>
        <xdr:to>
          <xdr:col>1</xdr:col>
          <xdr:colOff>431800</xdr:colOff>
          <xdr:row>153</xdr:row>
          <xdr:rowOff>19050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21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153</xdr:row>
          <xdr:rowOff>69850</xdr:rowOff>
        </xdr:from>
        <xdr:to>
          <xdr:col>1</xdr:col>
          <xdr:colOff>431800</xdr:colOff>
          <xdr:row>154</xdr:row>
          <xdr:rowOff>19050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21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152</xdr:row>
          <xdr:rowOff>69850</xdr:rowOff>
        </xdr:from>
        <xdr:to>
          <xdr:col>1</xdr:col>
          <xdr:colOff>431800</xdr:colOff>
          <xdr:row>153</xdr:row>
          <xdr:rowOff>19050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21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153</xdr:row>
          <xdr:rowOff>69850</xdr:rowOff>
        </xdr:from>
        <xdr:to>
          <xdr:col>1</xdr:col>
          <xdr:colOff>431800</xdr:colOff>
          <xdr:row>154</xdr:row>
          <xdr:rowOff>19050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21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141</xdr:row>
          <xdr:rowOff>69850</xdr:rowOff>
        </xdr:from>
        <xdr:to>
          <xdr:col>1</xdr:col>
          <xdr:colOff>431800</xdr:colOff>
          <xdr:row>142</xdr:row>
          <xdr:rowOff>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21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142</xdr:row>
          <xdr:rowOff>69850</xdr:rowOff>
        </xdr:from>
        <xdr:to>
          <xdr:col>1</xdr:col>
          <xdr:colOff>431800</xdr:colOff>
          <xdr:row>143</xdr:row>
          <xdr:rowOff>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21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141</xdr:row>
          <xdr:rowOff>69850</xdr:rowOff>
        </xdr:from>
        <xdr:to>
          <xdr:col>1</xdr:col>
          <xdr:colOff>431800</xdr:colOff>
          <xdr:row>142</xdr:row>
          <xdr:rowOff>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21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142</xdr:row>
          <xdr:rowOff>69850</xdr:rowOff>
        </xdr:from>
        <xdr:to>
          <xdr:col>1</xdr:col>
          <xdr:colOff>431800</xdr:colOff>
          <xdr:row>143</xdr:row>
          <xdr:rowOff>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21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143</xdr:row>
          <xdr:rowOff>69850</xdr:rowOff>
        </xdr:from>
        <xdr:to>
          <xdr:col>1</xdr:col>
          <xdr:colOff>431800</xdr:colOff>
          <xdr:row>144</xdr:row>
          <xdr:rowOff>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21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143</xdr:row>
          <xdr:rowOff>69850</xdr:rowOff>
        </xdr:from>
        <xdr:to>
          <xdr:col>1</xdr:col>
          <xdr:colOff>431800</xdr:colOff>
          <xdr:row>144</xdr:row>
          <xdr:rowOff>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21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21</xdr:row>
          <xdr:rowOff>69850</xdr:rowOff>
        </xdr:from>
        <xdr:to>
          <xdr:col>1</xdr:col>
          <xdr:colOff>431800</xdr:colOff>
          <xdr:row>21</xdr:row>
          <xdr:rowOff>285750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2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22</xdr:row>
          <xdr:rowOff>69850</xdr:rowOff>
        </xdr:from>
        <xdr:to>
          <xdr:col>1</xdr:col>
          <xdr:colOff>431800</xdr:colOff>
          <xdr:row>22</xdr:row>
          <xdr:rowOff>285750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2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44</xdr:row>
          <xdr:rowOff>69850</xdr:rowOff>
        </xdr:from>
        <xdr:to>
          <xdr:col>1</xdr:col>
          <xdr:colOff>431800</xdr:colOff>
          <xdr:row>44</xdr:row>
          <xdr:rowOff>285750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2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44</xdr:row>
          <xdr:rowOff>69850</xdr:rowOff>
        </xdr:from>
        <xdr:to>
          <xdr:col>3</xdr:col>
          <xdr:colOff>431800</xdr:colOff>
          <xdr:row>44</xdr:row>
          <xdr:rowOff>285750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2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51</xdr:row>
          <xdr:rowOff>69850</xdr:rowOff>
        </xdr:from>
        <xdr:to>
          <xdr:col>7</xdr:col>
          <xdr:colOff>431800</xdr:colOff>
          <xdr:row>51</xdr:row>
          <xdr:rowOff>285750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2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69850</xdr:rowOff>
        </xdr:from>
        <xdr:to>
          <xdr:col>5</xdr:col>
          <xdr:colOff>431800</xdr:colOff>
          <xdr:row>51</xdr:row>
          <xdr:rowOff>285750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2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75</xdr:row>
          <xdr:rowOff>69850</xdr:rowOff>
        </xdr:from>
        <xdr:to>
          <xdr:col>1</xdr:col>
          <xdr:colOff>431800</xdr:colOff>
          <xdr:row>76</xdr:row>
          <xdr:rowOff>50800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2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76</xdr:row>
          <xdr:rowOff>69850</xdr:rowOff>
        </xdr:from>
        <xdr:to>
          <xdr:col>1</xdr:col>
          <xdr:colOff>431800</xdr:colOff>
          <xdr:row>77</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2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98</xdr:row>
          <xdr:rowOff>69850</xdr:rowOff>
        </xdr:from>
        <xdr:to>
          <xdr:col>1</xdr:col>
          <xdr:colOff>431800</xdr:colOff>
          <xdr:row>99</xdr:row>
          <xdr:rowOff>38100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2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98</xdr:row>
          <xdr:rowOff>69850</xdr:rowOff>
        </xdr:from>
        <xdr:to>
          <xdr:col>3</xdr:col>
          <xdr:colOff>431800</xdr:colOff>
          <xdr:row>99</xdr:row>
          <xdr:rowOff>38100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2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105</xdr:row>
          <xdr:rowOff>69850</xdr:rowOff>
        </xdr:from>
        <xdr:to>
          <xdr:col>7</xdr:col>
          <xdr:colOff>431800</xdr:colOff>
          <xdr:row>106</xdr:row>
          <xdr:rowOff>31750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2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105</xdr:row>
          <xdr:rowOff>69850</xdr:rowOff>
        </xdr:from>
        <xdr:to>
          <xdr:col>5</xdr:col>
          <xdr:colOff>431800</xdr:colOff>
          <xdr:row>106</xdr:row>
          <xdr:rowOff>31750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2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129</xdr:row>
          <xdr:rowOff>69850</xdr:rowOff>
        </xdr:from>
        <xdr:to>
          <xdr:col>1</xdr:col>
          <xdr:colOff>431800</xdr:colOff>
          <xdr:row>130</xdr:row>
          <xdr:rowOff>38100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2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130</xdr:row>
          <xdr:rowOff>69850</xdr:rowOff>
        </xdr:from>
        <xdr:to>
          <xdr:col>1</xdr:col>
          <xdr:colOff>431800</xdr:colOff>
          <xdr:row>131</xdr:row>
          <xdr:rowOff>38100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2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152</xdr:row>
          <xdr:rowOff>69850</xdr:rowOff>
        </xdr:from>
        <xdr:to>
          <xdr:col>1</xdr:col>
          <xdr:colOff>431800</xdr:colOff>
          <xdr:row>153</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2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152</xdr:row>
          <xdr:rowOff>69850</xdr:rowOff>
        </xdr:from>
        <xdr:to>
          <xdr:col>3</xdr:col>
          <xdr:colOff>431800</xdr:colOff>
          <xdr:row>153</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2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159</xdr:row>
          <xdr:rowOff>69850</xdr:rowOff>
        </xdr:from>
        <xdr:to>
          <xdr:col>7</xdr:col>
          <xdr:colOff>431800</xdr:colOff>
          <xdr:row>160</xdr:row>
          <xdr:rowOff>12700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2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159</xdr:row>
          <xdr:rowOff>69850</xdr:rowOff>
        </xdr:from>
        <xdr:to>
          <xdr:col>5</xdr:col>
          <xdr:colOff>431800</xdr:colOff>
          <xdr:row>160</xdr:row>
          <xdr:rowOff>12700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2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183</xdr:row>
          <xdr:rowOff>69850</xdr:rowOff>
        </xdr:from>
        <xdr:to>
          <xdr:col>1</xdr:col>
          <xdr:colOff>431800</xdr:colOff>
          <xdr:row>184</xdr:row>
          <xdr:rowOff>50800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2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184</xdr:row>
          <xdr:rowOff>69850</xdr:rowOff>
        </xdr:from>
        <xdr:to>
          <xdr:col>1</xdr:col>
          <xdr:colOff>431800</xdr:colOff>
          <xdr:row>185</xdr:row>
          <xdr:rowOff>31750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2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206</xdr:row>
          <xdr:rowOff>69850</xdr:rowOff>
        </xdr:from>
        <xdr:to>
          <xdr:col>1</xdr:col>
          <xdr:colOff>431800</xdr:colOff>
          <xdr:row>207</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2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206</xdr:row>
          <xdr:rowOff>69850</xdr:rowOff>
        </xdr:from>
        <xdr:to>
          <xdr:col>3</xdr:col>
          <xdr:colOff>431800</xdr:colOff>
          <xdr:row>207</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2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213</xdr:row>
          <xdr:rowOff>69850</xdr:rowOff>
        </xdr:from>
        <xdr:to>
          <xdr:col>7</xdr:col>
          <xdr:colOff>431800</xdr:colOff>
          <xdr:row>214</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2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213</xdr:row>
          <xdr:rowOff>69850</xdr:rowOff>
        </xdr:from>
        <xdr:to>
          <xdr:col>5</xdr:col>
          <xdr:colOff>431800</xdr:colOff>
          <xdr:row>214</xdr:row>
          <xdr:rowOff>38100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2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21</xdr:row>
          <xdr:rowOff>69850</xdr:rowOff>
        </xdr:from>
        <xdr:to>
          <xdr:col>1</xdr:col>
          <xdr:colOff>431800</xdr:colOff>
          <xdr:row>21</xdr:row>
          <xdr:rowOff>285750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2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22</xdr:row>
          <xdr:rowOff>69850</xdr:rowOff>
        </xdr:from>
        <xdr:to>
          <xdr:col>1</xdr:col>
          <xdr:colOff>431800</xdr:colOff>
          <xdr:row>22</xdr:row>
          <xdr:rowOff>285750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2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44</xdr:row>
          <xdr:rowOff>69850</xdr:rowOff>
        </xdr:from>
        <xdr:to>
          <xdr:col>1</xdr:col>
          <xdr:colOff>431800</xdr:colOff>
          <xdr:row>44</xdr:row>
          <xdr:rowOff>285750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2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44</xdr:row>
          <xdr:rowOff>69850</xdr:rowOff>
        </xdr:from>
        <xdr:to>
          <xdr:col>3</xdr:col>
          <xdr:colOff>431800</xdr:colOff>
          <xdr:row>44</xdr:row>
          <xdr:rowOff>285750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2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51</xdr:row>
          <xdr:rowOff>69850</xdr:rowOff>
        </xdr:from>
        <xdr:to>
          <xdr:col>7</xdr:col>
          <xdr:colOff>431800</xdr:colOff>
          <xdr:row>51</xdr:row>
          <xdr:rowOff>285750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2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69850</xdr:rowOff>
        </xdr:from>
        <xdr:to>
          <xdr:col>5</xdr:col>
          <xdr:colOff>431800</xdr:colOff>
          <xdr:row>51</xdr:row>
          <xdr:rowOff>285750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2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75</xdr:row>
          <xdr:rowOff>69850</xdr:rowOff>
        </xdr:from>
        <xdr:to>
          <xdr:col>1</xdr:col>
          <xdr:colOff>431800</xdr:colOff>
          <xdr:row>76</xdr:row>
          <xdr:rowOff>50800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2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76</xdr:row>
          <xdr:rowOff>69850</xdr:rowOff>
        </xdr:from>
        <xdr:to>
          <xdr:col>1</xdr:col>
          <xdr:colOff>431800</xdr:colOff>
          <xdr:row>77</xdr:row>
          <xdr:rowOff>19050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2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98</xdr:row>
          <xdr:rowOff>69850</xdr:rowOff>
        </xdr:from>
        <xdr:to>
          <xdr:col>1</xdr:col>
          <xdr:colOff>431800</xdr:colOff>
          <xdr:row>99</xdr:row>
          <xdr:rowOff>38100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2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98</xdr:row>
          <xdr:rowOff>69850</xdr:rowOff>
        </xdr:from>
        <xdr:to>
          <xdr:col>3</xdr:col>
          <xdr:colOff>431800</xdr:colOff>
          <xdr:row>99</xdr:row>
          <xdr:rowOff>38100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2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105</xdr:row>
          <xdr:rowOff>69850</xdr:rowOff>
        </xdr:from>
        <xdr:to>
          <xdr:col>7</xdr:col>
          <xdr:colOff>431800</xdr:colOff>
          <xdr:row>106</xdr:row>
          <xdr:rowOff>31750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2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105</xdr:row>
          <xdr:rowOff>69850</xdr:rowOff>
        </xdr:from>
        <xdr:to>
          <xdr:col>5</xdr:col>
          <xdr:colOff>431800</xdr:colOff>
          <xdr:row>106</xdr:row>
          <xdr:rowOff>31750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2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129</xdr:row>
          <xdr:rowOff>69850</xdr:rowOff>
        </xdr:from>
        <xdr:to>
          <xdr:col>1</xdr:col>
          <xdr:colOff>431800</xdr:colOff>
          <xdr:row>130</xdr:row>
          <xdr:rowOff>38100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2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130</xdr:row>
          <xdr:rowOff>69850</xdr:rowOff>
        </xdr:from>
        <xdr:to>
          <xdr:col>1</xdr:col>
          <xdr:colOff>431800</xdr:colOff>
          <xdr:row>131</xdr:row>
          <xdr:rowOff>38100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2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152</xdr:row>
          <xdr:rowOff>69850</xdr:rowOff>
        </xdr:from>
        <xdr:to>
          <xdr:col>1</xdr:col>
          <xdr:colOff>431800</xdr:colOff>
          <xdr:row>153</xdr:row>
          <xdr:rowOff>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25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152</xdr:row>
          <xdr:rowOff>69850</xdr:rowOff>
        </xdr:from>
        <xdr:to>
          <xdr:col>3</xdr:col>
          <xdr:colOff>431800</xdr:colOff>
          <xdr:row>153</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25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159</xdr:row>
          <xdr:rowOff>69850</xdr:rowOff>
        </xdr:from>
        <xdr:to>
          <xdr:col>7</xdr:col>
          <xdr:colOff>431800</xdr:colOff>
          <xdr:row>160</xdr:row>
          <xdr:rowOff>12700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25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159</xdr:row>
          <xdr:rowOff>69850</xdr:rowOff>
        </xdr:from>
        <xdr:to>
          <xdr:col>5</xdr:col>
          <xdr:colOff>431800</xdr:colOff>
          <xdr:row>160</xdr:row>
          <xdr:rowOff>12700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25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183</xdr:row>
          <xdr:rowOff>69850</xdr:rowOff>
        </xdr:from>
        <xdr:to>
          <xdr:col>1</xdr:col>
          <xdr:colOff>431800</xdr:colOff>
          <xdr:row>184</xdr:row>
          <xdr:rowOff>50800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25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184</xdr:row>
          <xdr:rowOff>69850</xdr:rowOff>
        </xdr:from>
        <xdr:to>
          <xdr:col>1</xdr:col>
          <xdr:colOff>431800</xdr:colOff>
          <xdr:row>185</xdr:row>
          <xdr:rowOff>31750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25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206</xdr:row>
          <xdr:rowOff>69850</xdr:rowOff>
        </xdr:from>
        <xdr:to>
          <xdr:col>1</xdr:col>
          <xdr:colOff>431800</xdr:colOff>
          <xdr:row>207</xdr:row>
          <xdr:rowOff>38100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25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206</xdr:row>
          <xdr:rowOff>69850</xdr:rowOff>
        </xdr:from>
        <xdr:to>
          <xdr:col>3</xdr:col>
          <xdr:colOff>431800</xdr:colOff>
          <xdr:row>207</xdr:row>
          <xdr:rowOff>38100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25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213</xdr:row>
          <xdr:rowOff>69850</xdr:rowOff>
        </xdr:from>
        <xdr:to>
          <xdr:col>7</xdr:col>
          <xdr:colOff>431800</xdr:colOff>
          <xdr:row>214</xdr:row>
          <xdr:rowOff>38100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25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213</xdr:row>
          <xdr:rowOff>69850</xdr:rowOff>
        </xdr:from>
        <xdr:to>
          <xdr:col>5</xdr:col>
          <xdr:colOff>431800</xdr:colOff>
          <xdr:row>214</xdr:row>
          <xdr:rowOff>38100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25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21</xdr:row>
          <xdr:rowOff>69850</xdr:rowOff>
        </xdr:from>
        <xdr:to>
          <xdr:col>1</xdr:col>
          <xdr:colOff>431800</xdr:colOff>
          <xdr:row>21</xdr:row>
          <xdr:rowOff>285750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2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22</xdr:row>
          <xdr:rowOff>69850</xdr:rowOff>
        </xdr:from>
        <xdr:to>
          <xdr:col>1</xdr:col>
          <xdr:colOff>431800</xdr:colOff>
          <xdr:row>22</xdr:row>
          <xdr:rowOff>285750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2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44</xdr:row>
          <xdr:rowOff>69850</xdr:rowOff>
        </xdr:from>
        <xdr:to>
          <xdr:col>1</xdr:col>
          <xdr:colOff>431800</xdr:colOff>
          <xdr:row>44</xdr:row>
          <xdr:rowOff>285750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28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44</xdr:row>
          <xdr:rowOff>69850</xdr:rowOff>
        </xdr:from>
        <xdr:to>
          <xdr:col>3</xdr:col>
          <xdr:colOff>431800</xdr:colOff>
          <xdr:row>44</xdr:row>
          <xdr:rowOff>285750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28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51</xdr:row>
          <xdr:rowOff>69850</xdr:rowOff>
        </xdr:from>
        <xdr:to>
          <xdr:col>7</xdr:col>
          <xdr:colOff>431800</xdr:colOff>
          <xdr:row>51</xdr:row>
          <xdr:rowOff>285750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28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69850</xdr:rowOff>
        </xdr:from>
        <xdr:to>
          <xdr:col>5</xdr:col>
          <xdr:colOff>431800</xdr:colOff>
          <xdr:row>51</xdr:row>
          <xdr:rowOff>285750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2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75</xdr:row>
          <xdr:rowOff>69850</xdr:rowOff>
        </xdr:from>
        <xdr:to>
          <xdr:col>1</xdr:col>
          <xdr:colOff>431800</xdr:colOff>
          <xdr:row>76</xdr:row>
          <xdr:rowOff>50800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28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76</xdr:row>
          <xdr:rowOff>69850</xdr:rowOff>
        </xdr:from>
        <xdr:to>
          <xdr:col>1</xdr:col>
          <xdr:colOff>431800</xdr:colOff>
          <xdr:row>77</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28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98</xdr:row>
          <xdr:rowOff>69850</xdr:rowOff>
        </xdr:from>
        <xdr:to>
          <xdr:col>1</xdr:col>
          <xdr:colOff>431800</xdr:colOff>
          <xdr:row>99</xdr:row>
          <xdr:rowOff>38100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2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98</xdr:row>
          <xdr:rowOff>69850</xdr:rowOff>
        </xdr:from>
        <xdr:to>
          <xdr:col>3</xdr:col>
          <xdr:colOff>431800</xdr:colOff>
          <xdr:row>99</xdr:row>
          <xdr:rowOff>38100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2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105</xdr:row>
          <xdr:rowOff>69850</xdr:rowOff>
        </xdr:from>
        <xdr:to>
          <xdr:col>7</xdr:col>
          <xdr:colOff>431800</xdr:colOff>
          <xdr:row>106</xdr:row>
          <xdr:rowOff>31750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28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105</xdr:row>
          <xdr:rowOff>69850</xdr:rowOff>
        </xdr:from>
        <xdr:to>
          <xdr:col>5</xdr:col>
          <xdr:colOff>431800</xdr:colOff>
          <xdr:row>106</xdr:row>
          <xdr:rowOff>31750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28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129</xdr:row>
          <xdr:rowOff>69850</xdr:rowOff>
        </xdr:from>
        <xdr:to>
          <xdr:col>1</xdr:col>
          <xdr:colOff>431800</xdr:colOff>
          <xdr:row>130</xdr:row>
          <xdr:rowOff>38100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28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130</xdr:row>
          <xdr:rowOff>69850</xdr:rowOff>
        </xdr:from>
        <xdr:to>
          <xdr:col>1</xdr:col>
          <xdr:colOff>431800</xdr:colOff>
          <xdr:row>131</xdr:row>
          <xdr:rowOff>38100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28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152</xdr:row>
          <xdr:rowOff>69850</xdr:rowOff>
        </xdr:from>
        <xdr:to>
          <xdr:col>1</xdr:col>
          <xdr:colOff>431800</xdr:colOff>
          <xdr:row>153</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28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152</xdr:row>
          <xdr:rowOff>69850</xdr:rowOff>
        </xdr:from>
        <xdr:to>
          <xdr:col>3</xdr:col>
          <xdr:colOff>431800</xdr:colOff>
          <xdr:row>153</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2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159</xdr:row>
          <xdr:rowOff>69850</xdr:rowOff>
        </xdr:from>
        <xdr:to>
          <xdr:col>7</xdr:col>
          <xdr:colOff>431800</xdr:colOff>
          <xdr:row>160</xdr:row>
          <xdr:rowOff>12700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2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159</xdr:row>
          <xdr:rowOff>69850</xdr:rowOff>
        </xdr:from>
        <xdr:to>
          <xdr:col>5</xdr:col>
          <xdr:colOff>431800</xdr:colOff>
          <xdr:row>160</xdr:row>
          <xdr:rowOff>12700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2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183</xdr:row>
          <xdr:rowOff>69850</xdr:rowOff>
        </xdr:from>
        <xdr:to>
          <xdr:col>1</xdr:col>
          <xdr:colOff>431800</xdr:colOff>
          <xdr:row>184</xdr:row>
          <xdr:rowOff>50800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2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184</xdr:row>
          <xdr:rowOff>69850</xdr:rowOff>
        </xdr:from>
        <xdr:to>
          <xdr:col>1</xdr:col>
          <xdr:colOff>431800</xdr:colOff>
          <xdr:row>185</xdr:row>
          <xdr:rowOff>31750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2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206</xdr:row>
          <xdr:rowOff>69850</xdr:rowOff>
        </xdr:from>
        <xdr:to>
          <xdr:col>1</xdr:col>
          <xdr:colOff>431800</xdr:colOff>
          <xdr:row>207</xdr:row>
          <xdr:rowOff>38100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2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206</xdr:row>
          <xdr:rowOff>69850</xdr:rowOff>
        </xdr:from>
        <xdr:to>
          <xdr:col>3</xdr:col>
          <xdr:colOff>431800</xdr:colOff>
          <xdr:row>207</xdr:row>
          <xdr:rowOff>38100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2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213</xdr:row>
          <xdr:rowOff>69850</xdr:rowOff>
        </xdr:from>
        <xdr:to>
          <xdr:col>7</xdr:col>
          <xdr:colOff>431800</xdr:colOff>
          <xdr:row>214</xdr:row>
          <xdr:rowOff>38100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2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213</xdr:row>
          <xdr:rowOff>69850</xdr:rowOff>
        </xdr:from>
        <xdr:to>
          <xdr:col>5</xdr:col>
          <xdr:colOff>431800</xdr:colOff>
          <xdr:row>214</xdr:row>
          <xdr:rowOff>38100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2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38</xdr:row>
          <xdr:rowOff>19050</xdr:rowOff>
        </xdr:from>
        <xdr:to>
          <xdr:col>2</xdr:col>
          <xdr:colOff>38100</xdr:colOff>
          <xdr:row>38</xdr:row>
          <xdr:rowOff>241300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29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19050</xdr:rowOff>
        </xdr:from>
        <xdr:to>
          <xdr:col>4</xdr:col>
          <xdr:colOff>381000</xdr:colOff>
          <xdr:row>39</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29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19050</xdr:rowOff>
        </xdr:from>
        <xdr:to>
          <xdr:col>2</xdr:col>
          <xdr:colOff>38100</xdr:colOff>
          <xdr:row>43</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29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184150</xdr:rowOff>
        </xdr:from>
        <xdr:to>
          <xdr:col>5</xdr:col>
          <xdr:colOff>209550</xdr:colOff>
          <xdr:row>11</xdr:row>
          <xdr:rowOff>57150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29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Small/Cutaway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171450</xdr:rowOff>
        </xdr:from>
        <xdr:to>
          <xdr:col>7</xdr:col>
          <xdr:colOff>152400</xdr:colOff>
          <xdr:row>11</xdr:row>
          <xdr:rowOff>50800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29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Medium/High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10</xdr:row>
          <xdr:rowOff>184150</xdr:rowOff>
        </xdr:from>
        <xdr:to>
          <xdr:col>9</xdr:col>
          <xdr:colOff>419100</xdr:colOff>
          <xdr:row>11</xdr:row>
          <xdr:rowOff>57150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29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Medium/Low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57150</xdr:rowOff>
        </xdr:from>
        <xdr:to>
          <xdr:col>5</xdr:col>
          <xdr:colOff>146050</xdr:colOff>
          <xdr:row>12</xdr:row>
          <xdr:rowOff>107950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29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Trolley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38100</xdr:rowOff>
        </xdr:from>
        <xdr:to>
          <xdr:col>7</xdr:col>
          <xdr:colOff>0</xdr:colOff>
          <xdr:row>12</xdr:row>
          <xdr:rowOff>95250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29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11</xdr:row>
          <xdr:rowOff>57150</xdr:rowOff>
        </xdr:from>
        <xdr:to>
          <xdr:col>9</xdr:col>
          <xdr:colOff>114300</xdr:colOff>
          <xdr:row>12</xdr:row>
          <xdr:rowOff>114300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29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11</xdr:row>
          <xdr:rowOff>57150</xdr:rowOff>
        </xdr:from>
        <xdr:to>
          <xdr:col>9</xdr:col>
          <xdr:colOff>1555750</xdr:colOff>
          <xdr:row>12</xdr:row>
          <xdr:rowOff>114300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29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10</xdr:row>
          <xdr:rowOff>171450</xdr:rowOff>
        </xdr:from>
        <xdr:to>
          <xdr:col>9</xdr:col>
          <xdr:colOff>1689100</xdr:colOff>
          <xdr:row>11</xdr:row>
          <xdr:rowOff>50800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29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Sedan/Other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19050</xdr:rowOff>
        </xdr:from>
        <xdr:to>
          <xdr:col>2</xdr:col>
          <xdr:colOff>38100</xdr:colOff>
          <xdr:row>42</xdr:row>
          <xdr:rowOff>76200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29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19050</xdr:rowOff>
        </xdr:from>
        <xdr:to>
          <xdr:col>4</xdr:col>
          <xdr:colOff>381000</xdr:colOff>
          <xdr:row>42</xdr:row>
          <xdr:rowOff>107950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29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19050</xdr:rowOff>
        </xdr:from>
        <xdr:to>
          <xdr:col>2</xdr:col>
          <xdr:colOff>38100</xdr:colOff>
          <xdr:row>43</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29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12700</xdr:rowOff>
        </xdr:from>
        <xdr:to>
          <xdr:col>4</xdr:col>
          <xdr:colOff>381000</xdr:colOff>
          <xdr:row>43</xdr:row>
          <xdr:rowOff>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29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19050</xdr:rowOff>
        </xdr:from>
        <xdr:to>
          <xdr:col>2</xdr:col>
          <xdr:colOff>38100</xdr:colOff>
          <xdr:row>46</xdr:row>
          <xdr:rowOff>38100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29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19050</xdr:rowOff>
        </xdr:from>
        <xdr:to>
          <xdr:col>2</xdr:col>
          <xdr:colOff>38100</xdr:colOff>
          <xdr:row>46</xdr:row>
          <xdr:rowOff>241300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29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10</xdr:row>
          <xdr:rowOff>184150</xdr:rowOff>
        </xdr:from>
        <xdr:to>
          <xdr:col>5</xdr:col>
          <xdr:colOff>209550</xdr:colOff>
          <xdr:row>11</xdr:row>
          <xdr:rowOff>57150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29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Small/Cutaway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171450</xdr:rowOff>
        </xdr:from>
        <xdr:to>
          <xdr:col>7</xdr:col>
          <xdr:colOff>152400</xdr:colOff>
          <xdr:row>11</xdr:row>
          <xdr:rowOff>50800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29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Medium/High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10</xdr:row>
          <xdr:rowOff>184150</xdr:rowOff>
        </xdr:from>
        <xdr:to>
          <xdr:col>9</xdr:col>
          <xdr:colOff>419100</xdr:colOff>
          <xdr:row>11</xdr:row>
          <xdr:rowOff>57150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29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Medium/Low Floor &lt;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11</xdr:row>
          <xdr:rowOff>57150</xdr:rowOff>
        </xdr:from>
        <xdr:to>
          <xdr:col>5</xdr:col>
          <xdr:colOff>146050</xdr:colOff>
          <xdr:row>12</xdr:row>
          <xdr:rowOff>107950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29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Trolley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38100</xdr:rowOff>
        </xdr:from>
        <xdr:to>
          <xdr:col>7</xdr:col>
          <xdr:colOff>0</xdr:colOff>
          <xdr:row>12</xdr:row>
          <xdr:rowOff>95250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29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11</xdr:row>
          <xdr:rowOff>57150</xdr:rowOff>
        </xdr:from>
        <xdr:to>
          <xdr:col>9</xdr:col>
          <xdr:colOff>114300</xdr:colOff>
          <xdr:row>12</xdr:row>
          <xdr:rowOff>114300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29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11</xdr:row>
          <xdr:rowOff>57150</xdr:rowOff>
        </xdr:from>
        <xdr:to>
          <xdr:col>9</xdr:col>
          <xdr:colOff>1555750</xdr:colOff>
          <xdr:row>12</xdr:row>
          <xdr:rowOff>114300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29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Heavy/Transit - 40'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10</xdr:row>
          <xdr:rowOff>171450</xdr:rowOff>
        </xdr:from>
        <xdr:to>
          <xdr:col>9</xdr:col>
          <xdr:colOff>1689100</xdr:colOff>
          <xdr:row>11</xdr:row>
          <xdr:rowOff>50800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29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Sedan/Other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19050</xdr:rowOff>
        </xdr:from>
        <xdr:to>
          <xdr:col>2</xdr:col>
          <xdr:colOff>38100</xdr:colOff>
          <xdr:row>38</xdr:row>
          <xdr:rowOff>241300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29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19050</xdr:rowOff>
        </xdr:from>
        <xdr:to>
          <xdr:col>4</xdr:col>
          <xdr:colOff>381000</xdr:colOff>
          <xdr:row>39</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29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12</xdr:row>
          <xdr:rowOff>69850</xdr:rowOff>
        </xdr:from>
        <xdr:to>
          <xdr:col>5</xdr:col>
          <xdr:colOff>622300</xdr:colOff>
          <xdr:row>13</xdr:row>
          <xdr:rowOff>152400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29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Truck/Heavy Equipment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128.xml"/><Relationship Id="rId21" Type="http://schemas.openxmlformats.org/officeDocument/2006/relationships/ctrlProp" Target="../ctrlProps/ctrlProp32.xml"/><Relationship Id="rId42" Type="http://schemas.openxmlformats.org/officeDocument/2006/relationships/ctrlProp" Target="../ctrlProps/ctrlProp53.xml"/><Relationship Id="rId63" Type="http://schemas.openxmlformats.org/officeDocument/2006/relationships/ctrlProp" Target="../ctrlProps/ctrlProp74.xml"/><Relationship Id="rId84" Type="http://schemas.openxmlformats.org/officeDocument/2006/relationships/ctrlProp" Target="../ctrlProps/ctrlProp95.xml"/><Relationship Id="rId138" Type="http://schemas.openxmlformats.org/officeDocument/2006/relationships/ctrlProp" Target="../ctrlProps/ctrlProp149.xml"/><Relationship Id="rId159" Type="http://schemas.openxmlformats.org/officeDocument/2006/relationships/ctrlProp" Target="../ctrlProps/ctrlProp170.xml"/><Relationship Id="rId170" Type="http://schemas.openxmlformats.org/officeDocument/2006/relationships/ctrlProp" Target="../ctrlProps/ctrlProp181.xml"/><Relationship Id="rId191" Type="http://schemas.openxmlformats.org/officeDocument/2006/relationships/ctrlProp" Target="../ctrlProps/ctrlProp202.xml"/><Relationship Id="rId196" Type="http://schemas.openxmlformats.org/officeDocument/2006/relationships/ctrlProp" Target="../ctrlProps/ctrlProp207.xml"/><Relationship Id="rId200" Type="http://schemas.openxmlformats.org/officeDocument/2006/relationships/ctrlProp" Target="../ctrlProps/ctrlProp211.xml"/><Relationship Id="rId16" Type="http://schemas.openxmlformats.org/officeDocument/2006/relationships/ctrlProp" Target="../ctrlProps/ctrlProp27.xml"/><Relationship Id="rId107" Type="http://schemas.openxmlformats.org/officeDocument/2006/relationships/ctrlProp" Target="../ctrlProps/ctrlProp118.xml"/><Relationship Id="rId11" Type="http://schemas.openxmlformats.org/officeDocument/2006/relationships/ctrlProp" Target="../ctrlProps/ctrlProp22.xml"/><Relationship Id="rId32" Type="http://schemas.openxmlformats.org/officeDocument/2006/relationships/ctrlProp" Target="../ctrlProps/ctrlProp43.xml"/><Relationship Id="rId37" Type="http://schemas.openxmlformats.org/officeDocument/2006/relationships/ctrlProp" Target="../ctrlProps/ctrlProp48.xml"/><Relationship Id="rId53" Type="http://schemas.openxmlformats.org/officeDocument/2006/relationships/ctrlProp" Target="../ctrlProps/ctrlProp64.xml"/><Relationship Id="rId58" Type="http://schemas.openxmlformats.org/officeDocument/2006/relationships/ctrlProp" Target="../ctrlProps/ctrlProp69.xml"/><Relationship Id="rId74" Type="http://schemas.openxmlformats.org/officeDocument/2006/relationships/ctrlProp" Target="../ctrlProps/ctrlProp85.xml"/><Relationship Id="rId79" Type="http://schemas.openxmlformats.org/officeDocument/2006/relationships/ctrlProp" Target="../ctrlProps/ctrlProp90.xml"/><Relationship Id="rId102" Type="http://schemas.openxmlformats.org/officeDocument/2006/relationships/ctrlProp" Target="../ctrlProps/ctrlProp113.xml"/><Relationship Id="rId123" Type="http://schemas.openxmlformats.org/officeDocument/2006/relationships/ctrlProp" Target="../ctrlProps/ctrlProp134.xml"/><Relationship Id="rId128" Type="http://schemas.openxmlformats.org/officeDocument/2006/relationships/ctrlProp" Target="../ctrlProps/ctrlProp139.xml"/><Relationship Id="rId144" Type="http://schemas.openxmlformats.org/officeDocument/2006/relationships/ctrlProp" Target="../ctrlProps/ctrlProp155.xml"/><Relationship Id="rId149" Type="http://schemas.openxmlformats.org/officeDocument/2006/relationships/ctrlProp" Target="../ctrlProps/ctrlProp160.xml"/><Relationship Id="rId5" Type="http://schemas.openxmlformats.org/officeDocument/2006/relationships/ctrlProp" Target="../ctrlProps/ctrlProp16.xml"/><Relationship Id="rId90" Type="http://schemas.openxmlformats.org/officeDocument/2006/relationships/ctrlProp" Target="../ctrlProps/ctrlProp101.xml"/><Relationship Id="rId95" Type="http://schemas.openxmlformats.org/officeDocument/2006/relationships/ctrlProp" Target="../ctrlProps/ctrlProp106.xml"/><Relationship Id="rId160" Type="http://schemas.openxmlformats.org/officeDocument/2006/relationships/ctrlProp" Target="../ctrlProps/ctrlProp171.xml"/><Relationship Id="rId165" Type="http://schemas.openxmlformats.org/officeDocument/2006/relationships/ctrlProp" Target="../ctrlProps/ctrlProp176.xml"/><Relationship Id="rId181" Type="http://schemas.openxmlformats.org/officeDocument/2006/relationships/ctrlProp" Target="../ctrlProps/ctrlProp192.xml"/><Relationship Id="rId186" Type="http://schemas.openxmlformats.org/officeDocument/2006/relationships/ctrlProp" Target="../ctrlProps/ctrlProp197.xml"/><Relationship Id="rId22" Type="http://schemas.openxmlformats.org/officeDocument/2006/relationships/ctrlProp" Target="../ctrlProps/ctrlProp33.xml"/><Relationship Id="rId27" Type="http://schemas.openxmlformats.org/officeDocument/2006/relationships/ctrlProp" Target="../ctrlProps/ctrlProp38.xml"/><Relationship Id="rId43" Type="http://schemas.openxmlformats.org/officeDocument/2006/relationships/ctrlProp" Target="../ctrlProps/ctrlProp54.xml"/><Relationship Id="rId48" Type="http://schemas.openxmlformats.org/officeDocument/2006/relationships/ctrlProp" Target="../ctrlProps/ctrlProp59.xml"/><Relationship Id="rId64" Type="http://schemas.openxmlformats.org/officeDocument/2006/relationships/ctrlProp" Target="../ctrlProps/ctrlProp75.xml"/><Relationship Id="rId69" Type="http://schemas.openxmlformats.org/officeDocument/2006/relationships/ctrlProp" Target="../ctrlProps/ctrlProp80.xml"/><Relationship Id="rId113" Type="http://schemas.openxmlformats.org/officeDocument/2006/relationships/ctrlProp" Target="../ctrlProps/ctrlProp124.xml"/><Relationship Id="rId118" Type="http://schemas.openxmlformats.org/officeDocument/2006/relationships/ctrlProp" Target="../ctrlProps/ctrlProp129.xml"/><Relationship Id="rId134" Type="http://schemas.openxmlformats.org/officeDocument/2006/relationships/ctrlProp" Target="../ctrlProps/ctrlProp145.xml"/><Relationship Id="rId139" Type="http://schemas.openxmlformats.org/officeDocument/2006/relationships/ctrlProp" Target="../ctrlProps/ctrlProp150.xml"/><Relationship Id="rId80" Type="http://schemas.openxmlformats.org/officeDocument/2006/relationships/ctrlProp" Target="../ctrlProps/ctrlProp91.xml"/><Relationship Id="rId85" Type="http://schemas.openxmlformats.org/officeDocument/2006/relationships/ctrlProp" Target="../ctrlProps/ctrlProp96.xml"/><Relationship Id="rId150" Type="http://schemas.openxmlformats.org/officeDocument/2006/relationships/ctrlProp" Target="../ctrlProps/ctrlProp161.xml"/><Relationship Id="rId155" Type="http://schemas.openxmlformats.org/officeDocument/2006/relationships/ctrlProp" Target="../ctrlProps/ctrlProp166.xml"/><Relationship Id="rId171" Type="http://schemas.openxmlformats.org/officeDocument/2006/relationships/ctrlProp" Target="../ctrlProps/ctrlProp182.xml"/><Relationship Id="rId176" Type="http://schemas.openxmlformats.org/officeDocument/2006/relationships/ctrlProp" Target="../ctrlProps/ctrlProp187.xml"/><Relationship Id="rId192" Type="http://schemas.openxmlformats.org/officeDocument/2006/relationships/ctrlProp" Target="../ctrlProps/ctrlProp203.xml"/><Relationship Id="rId197" Type="http://schemas.openxmlformats.org/officeDocument/2006/relationships/ctrlProp" Target="../ctrlProps/ctrlProp208.xml"/><Relationship Id="rId201" Type="http://schemas.openxmlformats.org/officeDocument/2006/relationships/ctrlProp" Target="../ctrlProps/ctrlProp212.xml"/><Relationship Id="rId12" Type="http://schemas.openxmlformats.org/officeDocument/2006/relationships/ctrlProp" Target="../ctrlProps/ctrlProp23.xml"/><Relationship Id="rId17" Type="http://schemas.openxmlformats.org/officeDocument/2006/relationships/ctrlProp" Target="../ctrlProps/ctrlProp28.xml"/><Relationship Id="rId33" Type="http://schemas.openxmlformats.org/officeDocument/2006/relationships/ctrlProp" Target="../ctrlProps/ctrlProp44.xml"/><Relationship Id="rId38" Type="http://schemas.openxmlformats.org/officeDocument/2006/relationships/ctrlProp" Target="../ctrlProps/ctrlProp49.xml"/><Relationship Id="rId59" Type="http://schemas.openxmlformats.org/officeDocument/2006/relationships/ctrlProp" Target="../ctrlProps/ctrlProp70.xml"/><Relationship Id="rId103" Type="http://schemas.openxmlformats.org/officeDocument/2006/relationships/ctrlProp" Target="../ctrlProps/ctrlProp114.xml"/><Relationship Id="rId108" Type="http://schemas.openxmlformats.org/officeDocument/2006/relationships/ctrlProp" Target="../ctrlProps/ctrlProp119.xml"/><Relationship Id="rId124" Type="http://schemas.openxmlformats.org/officeDocument/2006/relationships/ctrlProp" Target="../ctrlProps/ctrlProp135.xml"/><Relationship Id="rId129" Type="http://schemas.openxmlformats.org/officeDocument/2006/relationships/ctrlProp" Target="../ctrlProps/ctrlProp140.xml"/><Relationship Id="rId54" Type="http://schemas.openxmlformats.org/officeDocument/2006/relationships/ctrlProp" Target="../ctrlProps/ctrlProp65.xml"/><Relationship Id="rId70" Type="http://schemas.openxmlformats.org/officeDocument/2006/relationships/ctrlProp" Target="../ctrlProps/ctrlProp81.xml"/><Relationship Id="rId75" Type="http://schemas.openxmlformats.org/officeDocument/2006/relationships/ctrlProp" Target="../ctrlProps/ctrlProp86.xml"/><Relationship Id="rId91" Type="http://schemas.openxmlformats.org/officeDocument/2006/relationships/ctrlProp" Target="../ctrlProps/ctrlProp102.xml"/><Relationship Id="rId96" Type="http://schemas.openxmlformats.org/officeDocument/2006/relationships/ctrlProp" Target="../ctrlProps/ctrlProp107.xml"/><Relationship Id="rId140" Type="http://schemas.openxmlformats.org/officeDocument/2006/relationships/ctrlProp" Target="../ctrlProps/ctrlProp151.xml"/><Relationship Id="rId145" Type="http://schemas.openxmlformats.org/officeDocument/2006/relationships/ctrlProp" Target="../ctrlProps/ctrlProp156.xml"/><Relationship Id="rId161" Type="http://schemas.openxmlformats.org/officeDocument/2006/relationships/ctrlProp" Target="../ctrlProps/ctrlProp172.xml"/><Relationship Id="rId166" Type="http://schemas.openxmlformats.org/officeDocument/2006/relationships/ctrlProp" Target="../ctrlProps/ctrlProp177.xml"/><Relationship Id="rId182" Type="http://schemas.openxmlformats.org/officeDocument/2006/relationships/ctrlProp" Target="../ctrlProps/ctrlProp193.xml"/><Relationship Id="rId187" Type="http://schemas.openxmlformats.org/officeDocument/2006/relationships/ctrlProp" Target="../ctrlProps/ctrlProp198.xml"/><Relationship Id="rId1" Type="http://schemas.openxmlformats.org/officeDocument/2006/relationships/printerSettings" Target="../printerSettings/printerSettings10.bin"/><Relationship Id="rId6" Type="http://schemas.openxmlformats.org/officeDocument/2006/relationships/ctrlProp" Target="../ctrlProps/ctrlProp17.xml"/><Relationship Id="rId23" Type="http://schemas.openxmlformats.org/officeDocument/2006/relationships/ctrlProp" Target="../ctrlProps/ctrlProp34.xml"/><Relationship Id="rId28" Type="http://schemas.openxmlformats.org/officeDocument/2006/relationships/ctrlProp" Target="../ctrlProps/ctrlProp39.xml"/><Relationship Id="rId49" Type="http://schemas.openxmlformats.org/officeDocument/2006/relationships/ctrlProp" Target="../ctrlProps/ctrlProp60.xml"/><Relationship Id="rId114" Type="http://schemas.openxmlformats.org/officeDocument/2006/relationships/ctrlProp" Target="../ctrlProps/ctrlProp125.xml"/><Relationship Id="rId119" Type="http://schemas.openxmlformats.org/officeDocument/2006/relationships/ctrlProp" Target="../ctrlProps/ctrlProp130.xml"/><Relationship Id="rId44" Type="http://schemas.openxmlformats.org/officeDocument/2006/relationships/ctrlProp" Target="../ctrlProps/ctrlProp55.xml"/><Relationship Id="rId60" Type="http://schemas.openxmlformats.org/officeDocument/2006/relationships/ctrlProp" Target="../ctrlProps/ctrlProp71.xml"/><Relationship Id="rId65" Type="http://schemas.openxmlformats.org/officeDocument/2006/relationships/ctrlProp" Target="../ctrlProps/ctrlProp76.xml"/><Relationship Id="rId81" Type="http://schemas.openxmlformats.org/officeDocument/2006/relationships/ctrlProp" Target="../ctrlProps/ctrlProp92.xml"/><Relationship Id="rId86" Type="http://schemas.openxmlformats.org/officeDocument/2006/relationships/ctrlProp" Target="../ctrlProps/ctrlProp97.xml"/><Relationship Id="rId130" Type="http://schemas.openxmlformats.org/officeDocument/2006/relationships/ctrlProp" Target="../ctrlProps/ctrlProp141.xml"/><Relationship Id="rId135" Type="http://schemas.openxmlformats.org/officeDocument/2006/relationships/ctrlProp" Target="../ctrlProps/ctrlProp146.xml"/><Relationship Id="rId151" Type="http://schemas.openxmlformats.org/officeDocument/2006/relationships/ctrlProp" Target="../ctrlProps/ctrlProp162.xml"/><Relationship Id="rId156" Type="http://schemas.openxmlformats.org/officeDocument/2006/relationships/ctrlProp" Target="../ctrlProps/ctrlProp167.xml"/><Relationship Id="rId177" Type="http://schemas.openxmlformats.org/officeDocument/2006/relationships/ctrlProp" Target="../ctrlProps/ctrlProp188.xml"/><Relationship Id="rId198" Type="http://schemas.openxmlformats.org/officeDocument/2006/relationships/ctrlProp" Target="../ctrlProps/ctrlProp209.xml"/><Relationship Id="rId172" Type="http://schemas.openxmlformats.org/officeDocument/2006/relationships/ctrlProp" Target="../ctrlProps/ctrlProp183.xml"/><Relationship Id="rId193" Type="http://schemas.openxmlformats.org/officeDocument/2006/relationships/ctrlProp" Target="../ctrlProps/ctrlProp204.xml"/><Relationship Id="rId202" Type="http://schemas.openxmlformats.org/officeDocument/2006/relationships/ctrlProp" Target="../ctrlProps/ctrlProp213.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109" Type="http://schemas.openxmlformats.org/officeDocument/2006/relationships/ctrlProp" Target="../ctrlProps/ctrlProp12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 Id="rId120" Type="http://schemas.openxmlformats.org/officeDocument/2006/relationships/ctrlProp" Target="../ctrlProps/ctrlProp131.xml"/><Relationship Id="rId125" Type="http://schemas.openxmlformats.org/officeDocument/2006/relationships/ctrlProp" Target="../ctrlProps/ctrlProp136.xml"/><Relationship Id="rId141" Type="http://schemas.openxmlformats.org/officeDocument/2006/relationships/ctrlProp" Target="../ctrlProps/ctrlProp152.xml"/><Relationship Id="rId146" Type="http://schemas.openxmlformats.org/officeDocument/2006/relationships/ctrlProp" Target="../ctrlProps/ctrlProp157.xml"/><Relationship Id="rId167" Type="http://schemas.openxmlformats.org/officeDocument/2006/relationships/ctrlProp" Target="../ctrlProps/ctrlProp178.xml"/><Relationship Id="rId188" Type="http://schemas.openxmlformats.org/officeDocument/2006/relationships/ctrlProp" Target="../ctrlProps/ctrlProp199.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162" Type="http://schemas.openxmlformats.org/officeDocument/2006/relationships/ctrlProp" Target="../ctrlProps/ctrlProp173.xml"/><Relationship Id="rId183" Type="http://schemas.openxmlformats.org/officeDocument/2006/relationships/ctrlProp" Target="../ctrlProps/ctrlProp194.xml"/><Relationship Id="rId2" Type="http://schemas.openxmlformats.org/officeDocument/2006/relationships/drawing" Target="../drawings/drawing3.xml"/><Relationship Id="rId29" Type="http://schemas.openxmlformats.org/officeDocument/2006/relationships/ctrlProp" Target="../ctrlProps/ctrlProp40.xml"/><Relationship Id="rId24" Type="http://schemas.openxmlformats.org/officeDocument/2006/relationships/ctrlProp" Target="../ctrlProps/ctrlProp35.xml"/><Relationship Id="rId40" Type="http://schemas.openxmlformats.org/officeDocument/2006/relationships/ctrlProp" Target="../ctrlProps/ctrlProp51.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110" Type="http://schemas.openxmlformats.org/officeDocument/2006/relationships/ctrlProp" Target="../ctrlProps/ctrlProp121.xml"/><Relationship Id="rId115" Type="http://schemas.openxmlformats.org/officeDocument/2006/relationships/ctrlProp" Target="../ctrlProps/ctrlProp126.xml"/><Relationship Id="rId131" Type="http://schemas.openxmlformats.org/officeDocument/2006/relationships/ctrlProp" Target="../ctrlProps/ctrlProp142.xml"/><Relationship Id="rId136" Type="http://schemas.openxmlformats.org/officeDocument/2006/relationships/ctrlProp" Target="../ctrlProps/ctrlProp147.xml"/><Relationship Id="rId157" Type="http://schemas.openxmlformats.org/officeDocument/2006/relationships/ctrlProp" Target="../ctrlProps/ctrlProp168.xml"/><Relationship Id="rId178" Type="http://schemas.openxmlformats.org/officeDocument/2006/relationships/ctrlProp" Target="../ctrlProps/ctrlProp189.xml"/><Relationship Id="rId61" Type="http://schemas.openxmlformats.org/officeDocument/2006/relationships/ctrlProp" Target="../ctrlProps/ctrlProp72.xml"/><Relationship Id="rId82" Type="http://schemas.openxmlformats.org/officeDocument/2006/relationships/ctrlProp" Target="../ctrlProps/ctrlProp93.xml"/><Relationship Id="rId152" Type="http://schemas.openxmlformats.org/officeDocument/2006/relationships/ctrlProp" Target="../ctrlProps/ctrlProp163.xml"/><Relationship Id="rId173" Type="http://schemas.openxmlformats.org/officeDocument/2006/relationships/ctrlProp" Target="../ctrlProps/ctrlProp184.xml"/><Relationship Id="rId194" Type="http://schemas.openxmlformats.org/officeDocument/2006/relationships/ctrlProp" Target="../ctrlProps/ctrlProp205.xml"/><Relationship Id="rId199" Type="http://schemas.openxmlformats.org/officeDocument/2006/relationships/ctrlProp" Target="../ctrlProps/ctrlProp210.xml"/><Relationship Id="rId203" Type="http://schemas.openxmlformats.org/officeDocument/2006/relationships/ctrlProp" Target="../ctrlProps/ctrlProp214.xml"/><Relationship Id="rId19" Type="http://schemas.openxmlformats.org/officeDocument/2006/relationships/ctrlProp" Target="../ctrlProps/ctrlProp30.xml"/><Relationship Id="rId14" Type="http://schemas.openxmlformats.org/officeDocument/2006/relationships/ctrlProp" Target="../ctrlProps/ctrlProp25.xml"/><Relationship Id="rId30" Type="http://schemas.openxmlformats.org/officeDocument/2006/relationships/ctrlProp" Target="../ctrlProps/ctrlProp41.xml"/><Relationship Id="rId35" Type="http://schemas.openxmlformats.org/officeDocument/2006/relationships/ctrlProp" Target="../ctrlProps/ctrlProp46.xml"/><Relationship Id="rId56" Type="http://schemas.openxmlformats.org/officeDocument/2006/relationships/ctrlProp" Target="../ctrlProps/ctrlProp67.xml"/><Relationship Id="rId77" Type="http://schemas.openxmlformats.org/officeDocument/2006/relationships/ctrlProp" Target="../ctrlProps/ctrlProp88.xml"/><Relationship Id="rId100" Type="http://schemas.openxmlformats.org/officeDocument/2006/relationships/ctrlProp" Target="../ctrlProps/ctrlProp111.xml"/><Relationship Id="rId105" Type="http://schemas.openxmlformats.org/officeDocument/2006/relationships/ctrlProp" Target="../ctrlProps/ctrlProp116.xml"/><Relationship Id="rId126" Type="http://schemas.openxmlformats.org/officeDocument/2006/relationships/ctrlProp" Target="../ctrlProps/ctrlProp137.xml"/><Relationship Id="rId147" Type="http://schemas.openxmlformats.org/officeDocument/2006/relationships/ctrlProp" Target="../ctrlProps/ctrlProp158.xml"/><Relationship Id="rId168" Type="http://schemas.openxmlformats.org/officeDocument/2006/relationships/ctrlProp" Target="../ctrlProps/ctrlProp179.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93" Type="http://schemas.openxmlformats.org/officeDocument/2006/relationships/ctrlProp" Target="../ctrlProps/ctrlProp104.xml"/><Relationship Id="rId98" Type="http://schemas.openxmlformats.org/officeDocument/2006/relationships/ctrlProp" Target="../ctrlProps/ctrlProp109.xml"/><Relationship Id="rId121" Type="http://schemas.openxmlformats.org/officeDocument/2006/relationships/ctrlProp" Target="../ctrlProps/ctrlProp132.xml"/><Relationship Id="rId142" Type="http://schemas.openxmlformats.org/officeDocument/2006/relationships/ctrlProp" Target="../ctrlProps/ctrlProp153.xml"/><Relationship Id="rId163" Type="http://schemas.openxmlformats.org/officeDocument/2006/relationships/ctrlProp" Target="../ctrlProps/ctrlProp174.xml"/><Relationship Id="rId184" Type="http://schemas.openxmlformats.org/officeDocument/2006/relationships/ctrlProp" Target="../ctrlProps/ctrlProp195.xml"/><Relationship Id="rId189" Type="http://schemas.openxmlformats.org/officeDocument/2006/relationships/ctrlProp" Target="../ctrlProps/ctrlProp200.xml"/><Relationship Id="rId3" Type="http://schemas.openxmlformats.org/officeDocument/2006/relationships/vmlDrawing" Target="../drawings/vmlDrawing4.vml"/><Relationship Id="rId25" Type="http://schemas.openxmlformats.org/officeDocument/2006/relationships/ctrlProp" Target="../ctrlProps/ctrlProp36.xml"/><Relationship Id="rId46" Type="http://schemas.openxmlformats.org/officeDocument/2006/relationships/ctrlProp" Target="../ctrlProps/ctrlProp57.xml"/><Relationship Id="rId67" Type="http://schemas.openxmlformats.org/officeDocument/2006/relationships/ctrlProp" Target="../ctrlProps/ctrlProp78.xml"/><Relationship Id="rId116" Type="http://schemas.openxmlformats.org/officeDocument/2006/relationships/ctrlProp" Target="../ctrlProps/ctrlProp127.xml"/><Relationship Id="rId137" Type="http://schemas.openxmlformats.org/officeDocument/2006/relationships/ctrlProp" Target="../ctrlProps/ctrlProp148.xml"/><Relationship Id="rId158" Type="http://schemas.openxmlformats.org/officeDocument/2006/relationships/ctrlProp" Target="../ctrlProps/ctrlProp169.xml"/><Relationship Id="rId20" Type="http://schemas.openxmlformats.org/officeDocument/2006/relationships/ctrlProp" Target="../ctrlProps/ctrlProp31.xml"/><Relationship Id="rId41" Type="http://schemas.openxmlformats.org/officeDocument/2006/relationships/ctrlProp" Target="../ctrlProps/ctrlProp52.xml"/><Relationship Id="rId62" Type="http://schemas.openxmlformats.org/officeDocument/2006/relationships/ctrlProp" Target="../ctrlProps/ctrlProp73.xml"/><Relationship Id="rId83" Type="http://schemas.openxmlformats.org/officeDocument/2006/relationships/ctrlProp" Target="../ctrlProps/ctrlProp94.xml"/><Relationship Id="rId88" Type="http://schemas.openxmlformats.org/officeDocument/2006/relationships/ctrlProp" Target="../ctrlProps/ctrlProp99.xml"/><Relationship Id="rId111" Type="http://schemas.openxmlformats.org/officeDocument/2006/relationships/ctrlProp" Target="../ctrlProps/ctrlProp122.xml"/><Relationship Id="rId132" Type="http://schemas.openxmlformats.org/officeDocument/2006/relationships/ctrlProp" Target="../ctrlProps/ctrlProp143.xml"/><Relationship Id="rId153" Type="http://schemas.openxmlformats.org/officeDocument/2006/relationships/ctrlProp" Target="../ctrlProps/ctrlProp164.xml"/><Relationship Id="rId174" Type="http://schemas.openxmlformats.org/officeDocument/2006/relationships/ctrlProp" Target="../ctrlProps/ctrlProp185.xml"/><Relationship Id="rId179" Type="http://schemas.openxmlformats.org/officeDocument/2006/relationships/ctrlProp" Target="../ctrlProps/ctrlProp190.xml"/><Relationship Id="rId195" Type="http://schemas.openxmlformats.org/officeDocument/2006/relationships/ctrlProp" Target="../ctrlProps/ctrlProp206.xml"/><Relationship Id="rId190" Type="http://schemas.openxmlformats.org/officeDocument/2006/relationships/ctrlProp" Target="../ctrlProps/ctrlProp201.xml"/><Relationship Id="rId204" Type="http://schemas.openxmlformats.org/officeDocument/2006/relationships/comments" Target="../comments2.xml"/><Relationship Id="rId15" Type="http://schemas.openxmlformats.org/officeDocument/2006/relationships/ctrlProp" Target="../ctrlProps/ctrlProp26.xml"/><Relationship Id="rId36" Type="http://schemas.openxmlformats.org/officeDocument/2006/relationships/ctrlProp" Target="../ctrlProps/ctrlProp47.xml"/><Relationship Id="rId57" Type="http://schemas.openxmlformats.org/officeDocument/2006/relationships/ctrlProp" Target="../ctrlProps/ctrlProp68.xml"/><Relationship Id="rId106" Type="http://schemas.openxmlformats.org/officeDocument/2006/relationships/ctrlProp" Target="../ctrlProps/ctrlProp117.xml"/><Relationship Id="rId127" Type="http://schemas.openxmlformats.org/officeDocument/2006/relationships/ctrlProp" Target="../ctrlProps/ctrlProp138.xml"/><Relationship Id="rId10" Type="http://schemas.openxmlformats.org/officeDocument/2006/relationships/ctrlProp" Target="../ctrlProps/ctrlProp21.xml"/><Relationship Id="rId31" Type="http://schemas.openxmlformats.org/officeDocument/2006/relationships/ctrlProp" Target="../ctrlProps/ctrlProp42.xml"/><Relationship Id="rId52" Type="http://schemas.openxmlformats.org/officeDocument/2006/relationships/ctrlProp" Target="../ctrlProps/ctrlProp63.xml"/><Relationship Id="rId73" Type="http://schemas.openxmlformats.org/officeDocument/2006/relationships/ctrlProp" Target="../ctrlProps/ctrlProp84.xml"/><Relationship Id="rId78" Type="http://schemas.openxmlformats.org/officeDocument/2006/relationships/ctrlProp" Target="../ctrlProps/ctrlProp89.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122" Type="http://schemas.openxmlformats.org/officeDocument/2006/relationships/ctrlProp" Target="../ctrlProps/ctrlProp133.xml"/><Relationship Id="rId143" Type="http://schemas.openxmlformats.org/officeDocument/2006/relationships/ctrlProp" Target="../ctrlProps/ctrlProp154.xml"/><Relationship Id="rId148" Type="http://schemas.openxmlformats.org/officeDocument/2006/relationships/ctrlProp" Target="../ctrlProps/ctrlProp159.xml"/><Relationship Id="rId164" Type="http://schemas.openxmlformats.org/officeDocument/2006/relationships/ctrlProp" Target="../ctrlProps/ctrlProp175.xml"/><Relationship Id="rId169" Type="http://schemas.openxmlformats.org/officeDocument/2006/relationships/ctrlProp" Target="../ctrlProps/ctrlProp180.xml"/><Relationship Id="rId185" Type="http://schemas.openxmlformats.org/officeDocument/2006/relationships/ctrlProp" Target="../ctrlProps/ctrlProp196.xml"/><Relationship Id="rId4" Type="http://schemas.openxmlformats.org/officeDocument/2006/relationships/ctrlProp" Target="../ctrlProps/ctrlProp15.xml"/><Relationship Id="rId9" Type="http://schemas.openxmlformats.org/officeDocument/2006/relationships/ctrlProp" Target="../ctrlProps/ctrlProp20.xml"/><Relationship Id="rId180" Type="http://schemas.openxmlformats.org/officeDocument/2006/relationships/ctrlProp" Target="../ctrlProps/ctrlProp191.xml"/><Relationship Id="rId26" Type="http://schemas.openxmlformats.org/officeDocument/2006/relationships/ctrlProp" Target="../ctrlProps/ctrlProp37.xml"/><Relationship Id="rId47" Type="http://schemas.openxmlformats.org/officeDocument/2006/relationships/ctrlProp" Target="../ctrlProps/ctrlProp58.xml"/><Relationship Id="rId68" Type="http://schemas.openxmlformats.org/officeDocument/2006/relationships/ctrlProp" Target="../ctrlProps/ctrlProp79.xml"/><Relationship Id="rId89" Type="http://schemas.openxmlformats.org/officeDocument/2006/relationships/ctrlProp" Target="../ctrlProps/ctrlProp100.xml"/><Relationship Id="rId112" Type="http://schemas.openxmlformats.org/officeDocument/2006/relationships/ctrlProp" Target="../ctrlProps/ctrlProp123.xml"/><Relationship Id="rId133" Type="http://schemas.openxmlformats.org/officeDocument/2006/relationships/ctrlProp" Target="../ctrlProps/ctrlProp144.xml"/><Relationship Id="rId154" Type="http://schemas.openxmlformats.org/officeDocument/2006/relationships/ctrlProp" Target="../ctrlProps/ctrlProp165.xml"/><Relationship Id="rId175" Type="http://schemas.openxmlformats.org/officeDocument/2006/relationships/ctrlProp" Target="../ctrlProps/ctrlProp18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219.xml"/><Relationship Id="rId13" Type="http://schemas.openxmlformats.org/officeDocument/2006/relationships/ctrlProp" Target="../ctrlProps/ctrlProp224.xml"/><Relationship Id="rId18" Type="http://schemas.openxmlformats.org/officeDocument/2006/relationships/ctrlProp" Target="../ctrlProps/ctrlProp229.xml"/><Relationship Id="rId3" Type="http://schemas.openxmlformats.org/officeDocument/2006/relationships/vmlDrawing" Target="../drawings/vmlDrawing5.vml"/><Relationship Id="rId21" Type="http://schemas.openxmlformats.org/officeDocument/2006/relationships/ctrlProp" Target="../ctrlProps/ctrlProp232.xml"/><Relationship Id="rId7" Type="http://schemas.openxmlformats.org/officeDocument/2006/relationships/ctrlProp" Target="../ctrlProps/ctrlProp218.xml"/><Relationship Id="rId12" Type="http://schemas.openxmlformats.org/officeDocument/2006/relationships/ctrlProp" Target="../ctrlProps/ctrlProp223.xml"/><Relationship Id="rId17" Type="http://schemas.openxmlformats.org/officeDocument/2006/relationships/ctrlProp" Target="../ctrlProps/ctrlProp228.xml"/><Relationship Id="rId2" Type="http://schemas.openxmlformats.org/officeDocument/2006/relationships/drawing" Target="../drawings/drawing4.xml"/><Relationship Id="rId16" Type="http://schemas.openxmlformats.org/officeDocument/2006/relationships/ctrlProp" Target="../ctrlProps/ctrlProp227.xml"/><Relationship Id="rId20" Type="http://schemas.openxmlformats.org/officeDocument/2006/relationships/ctrlProp" Target="../ctrlProps/ctrlProp231.xml"/><Relationship Id="rId1" Type="http://schemas.openxmlformats.org/officeDocument/2006/relationships/printerSettings" Target="../printerSettings/printerSettings27.bin"/><Relationship Id="rId6" Type="http://schemas.openxmlformats.org/officeDocument/2006/relationships/ctrlProp" Target="../ctrlProps/ctrlProp217.xml"/><Relationship Id="rId11" Type="http://schemas.openxmlformats.org/officeDocument/2006/relationships/ctrlProp" Target="../ctrlProps/ctrlProp222.xml"/><Relationship Id="rId5" Type="http://schemas.openxmlformats.org/officeDocument/2006/relationships/ctrlProp" Target="../ctrlProps/ctrlProp216.xml"/><Relationship Id="rId15" Type="http://schemas.openxmlformats.org/officeDocument/2006/relationships/ctrlProp" Target="../ctrlProps/ctrlProp226.xml"/><Relationship Id="rId23" Type="http://schemas.openxmlformats.org/officeDocument/2006/relationships/ctrlProp" Target="../ctrlProps/ctrlProp234.xml"/><Relationship Id="rId10" Type="http://schemas.openxmlformats.org/officeDocument/2006/relationships/ctrlProp" Target="../ctrlProps/ctrlProp221.xml"/><Relationship Id="rId19" Type="http://schemas.openxmlformats.org/officeDocument/2006/relationships/ctrlProp" Target="../ctrlProps/ctrlProp230.xml"/><Relationship Id="rId4" Type="http://schemas.openxmlformats.org/officeDocument/2006/relationships/ctrlProp" Target="../ctrlProps/ctrlProp215.xml"/><Relationship Id="rId9" Type="http://schemas.openxmlformats.org/officeDocument/2006/relationships/ctrlProp" Target="../ctrlProps/ctrlProp220.xml"/><Relationship Id="rId14" Type="http://schemas.openxmlformats.org/officeDocument/2006/relationships/ctrlProp" Target="../ctrlProps/ctrlProp225.xml"/><Relationship Id="rId22" Type="http://schemas.openxmlformats.org/officeDocument/2006/relationships/ctrlProp" Target="../ctrlProps/ctrlProp233.xml"/></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3" Type="http://schemas.openxmlformats.org/officeDocument/2006/relationships/vmlDrawing" Target="../drawings/vmlDrawing6.v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 Type="http://schemas.openxmlformats.org/officeDocument/2006/relationships/drawing" Target="../drawings/drawing5.xml"/><Relationship Id="rId16" Type="http://schemas.openxmlformats.org/officeDocument/2006/relationships/ctrlProp" Target="../ctrlProps/ctrlProp247.xml"/><Relationship Id="rId20" Type="http://schemas.openxmlformats.org/officeDocument/2006/relationships/ctrlProp" Target="../ctrlProps/ctrlProp251.xml"/><Relationship Id="rId1" Type="http://schemas.openxmlformats.org/officeDocument/2006/relationships/printerSettings" Target="../printerSettings/printerSettings28.bin"/><Relationship Id="rId6" Type="http://schemas.openxmlformats.org/officeDocument/2006/relationships/ctrlProp" Target="../ctrlProps/ctrlProp237.xml"/><Relationship Id="rId11" Type="http://schemas.openxmlformats.org/officeDocument/2006/relationships/ctrlProp" Target="../ctrlProps/ctrlProp242.xml"/><Relationship Id="rId5" Type="http://schemas.openxmlformats.org/officeDocument/2006/relationships/ctrlProp" Target="../ctrlProps/ctrlProp236.xml"/><Relationship Id="rId15" Type="http://schemas.openxmlformats.org/officeDocument/2006/relationships/ctrlProp" Target="../ctrlProps/ctrlProp246.xml"/><Relationship Id="rId10" Type="http://schemas.openxmlformats.org/officeDocument/2006/relationships/ctrlProp" Target="../ctrlProps/ctrlProp241.xml"/><Relationship Id="rId19" Type="http://schemas.openxmlformats.org/officeDocument/2006/relationships/ctrlProp" Target="../ctrlProps/ctrlProp250.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s>
</file>

<file path=xl/worksheets/_rels/sheet34.xml.rels><?xml version="1.0" encoding="UTF-8" standalone="yes"?>
<Relationships xmlns="http://schemas.openxmlformats.org/package/2006/relationships"><Relationship Id="rId13" Type="http://schemas.openxmlformats.org/officeDocument/2006/relationships/ctrlProp" Target="../ctrlProps/ctrlProp261.xml"/><Relationship Id="rId18" Type="http://schemas.openxmlformats.org/officeDocument/2006/relationships/ctrlProp" Target="../ctrlProps/ctrlProp266.xml"/><Relationship Id="rId26" Type="http://schemas.openxmlformats.org/officeDocument/2006/relationships/ctrlProp" Target="../ctrlProps/ctrlProp274.xml"/><Relationship Id="rId39" Type="http://schemas.openxmlformats.org/officeDocument/2006/relationships/ctrlProp" Target="../ctrlProps/ctrlProp287.xml"/><Relationship Id="rId3" Type="http://schemas.openxmlformats.org/officeDocument/2006/relationships/vmlDrawing" Target="../drawings/vmlDrawing7.vml"/><Relationship Id="rId21" Type="http://schemas.openxmlformats.org/officeDocument/2006/relationships/ctrlProp" Target="../ctrlProps/ctrlProp269.xml"/><Relationship Id="rId34" Type="http://schemas.openxmlformats.org/officeDocument/2006/relationships/ctrlProp" Target="../ctrlProps/ctrlProp282.xml"/><Relationship Id="rId42" Type="http://schemas.openxmlformats.org/officeDocument/2006/relationships/ctrlProp" Target="../ctrlProps/ctrlProp290.xml"/><Relationship Id="rId47" Type="http://schemas.openxmlformats.org/officeDocument/2006/relationships/ctrlProp" Target="../ctrlProps/ctrlProp295.xml"/><Relationship Id="rId50" Type="http://schemas.openxmlformats.org/officeDocument/2006/relationships/ctrlProp" Target="../ctrlProps/ctrlProp298.xml"/><Relationship Id="rId7" Type="http://schemas.openxmlformats.org/officeDocument/2006/relationships/ctrlProp" Target="../ctrlProps/ctrlProp255.xml"/><Relationship Id="rId12" Type="http://schemas.openxmlformats.org/officeDocument/2006/relationships/ctrlProp" Target="../ctrlProps/ctrlProp260.xml"/><Relationship Id="rId17" Type="http://schemas.openxmlformats.org/officeDocument/2006/relationships/ctrlProp" Target="../ctrlProps/ctrlProp265.xml"/><Relationship Id="rId25" Type="http://schemas.openxmlformats.org/officeDocument/2006/relationships/ctrlProp" Target="../ctrlProps/ctrlProp273.xml"/><Relationship Id="rId33" Type="http://schemas.openxmlformats.org/officeDocument/2006/relationships/ctrlProp" Target="../ctrlProps/ctrlProp281.xml"/><Relationship Id="rId38" Type="http://schemas.openxmlformats.org/officeDocument/2006/relationships/ctrlProp" Target="../ctrlProps/ctrlProp286.xml"/><Relationship Id="rId46" Type="http://schemas.openxmlformats.org/officeDocument/2006/relationships/ctrlProp" Target="../ctrlProps/ctrlProp294.xml"/><Relationship Id="rId2" Type="http://schemas.openxmlformats.org/officeDocument/2006/relationships/drawing" Target="../drawings/drawing6.xml"/><Relationship Id="rId16" Type="http://schemas.openxmlformats.org/officeDocument/2006/relationships/ctrlProp" Target="../ctrlProps/ctrlProp264.xml"/><Relationship Id="rId20" Type="http://schemas.openxmlformats.org/officeDocument/2006/relationships/ctrlProp" Target="../ctrlProps/ctrlProp268.xml"/><Relationship Id="rId29" Type="http://schemas.openxmlformats.org/officeDocument/2006/relationships/ctrlProp" Target="../ctrlProps/ctrlProp277.xml"/><Relationship Id="rId41" Type="http://schemas.openxmlformats.org/officeDocument/2006/relationships/ctrlProp" Target="../ctrlProps/ctrlProp289.xml"/><Relationship Id="rId1" Type="http://schemas.openxmlformats.org/officeDocument/2006/relationships/printerSettings" Target="../printerSettings/printerSettings29.bin"/><Relationship Id="rId6" Type="http://schemas.openxmlformats.org/officeDocument/2006/relationships/ctrlProp" Target="../ctrlProps/ctrlProp254.xml"/><Relationship Id="rId11" Type="http://schemas.openxmlformats.org/officeDocument/2006/relationships/ctrlProp" Target="../ctrlProps/ctrlProp259.xml"/><Relationship Id="rId24" Type="http://schemas.openxmlformats.org/officeDocument/2006/relationships/ctrlProp" Target="../ctrlProps/ctrlProp272.xml"/><Relationship Id="rId32" Type="http://schemas.openxmlformats.org/officeDocument/2006/relationships/ctrlProp" Target="../ctrlProps/ctrlProp280.xml"/><Relationship Id="rId37" Type="http://schemas.openxmlformats.org/officeDocument/2006/relationships/ctrlProp" Target="../ctrlProps/ctrlProp285.xml"/><Relationship Id="rId40" Type="http://schemas.openxmlformats.org/officeDocument/2006/relationships/ctrlProp" Target="../ctrlProps/ctrlProp288.xml"/><Relationship Id="rId45" Type="http://schemas.openxmlformats.org/officeDocument/2006/relationships/ctrlProp" Target="../ctrlProps/ctrlProp293.xml"/><Relationship Id="rId53" Type="http://schemas.openxmlformats.org/officeDocument/2006/relationships/ctrlProp" Target="../ctrlProps/ctrlProp301.xml"/><Relationship Id="rId5" Type="http://schemas.openxmlformats.org/officeDocument/2006/relationships/ctrlProp" Target="../ctrlProps/ctrlProp253.xml"/><Relationship Id="rId15" Type="http://schemas.openxmlformats.org/officeDocument/2006/relationships/ctrlProp" Target="../ctrlProps/ctrlProp263.xml"/><Relationship Id="rId23" Type="http://schemas.openxmlformats.org/officeDocument/2006/relationships/ctrlProp" Target="../ctrlProps/ctrlProp271.xml"/><Relationship Id="rId28" Type="http://schemas.openxmlformats.org/officeDocument/2006/relationships/ctrlProp" Target="../ctrlProps/ctrlProp276.xml"/><Relationship Id="rId36" Type="http://schemas.openxmlformats.org/officeDocument/2006/relationships/ctrlProp" Target="../ctrlProps/ctrlProp284.xml"/><Relationship Id="rId49" Type="http://schemas.openxmlformats.org/officeDocument/2006/relationships/ctrlProp" Target="../ctrlProps/ctrlProp297.xml"/><Relationship Id="rId10" Type="http://schemas.openxmlformats.org/officeDocument/2006/relationships/ctrlProp" Target="../ctrlProps/ctrlProp258.xml"/><Relationship Id="rId19" Type="http://schemas.openxmlformats.org/officeDocument/2006/relationships/ctrlProp" Target="../ctrlProps/ctrlProp267.xml"/><Relationship Id="rId31" Type="http://schemas.openxmlformats.org/officeDocument/2006/relationships/ctrlProp" Target="../ctrlProps/ctrlProp279.xml"/><Relationship Id="rId44" Type="http://schemas.openxmlformats.org/officeDocument/2006/relationships/ctrlProp" Target="../ctrlProps/ctrlProp292.xml"/><Relationship Id="rId52" Type="http://schemas.openxmlformats.org/officeDocument/2006/relationships/ctrlProp" Target="../ctrlProps/ctrlProp300.xml"/><Relationship Id="rId4" Type="http://schemas.openxmlformats.org/officeDocument/2006/relationships/ctrlProp" Target="../ctrlProps/ctrlProp252.xml"/><Relationship Id="rId9" Type="http://schemas.openxmlformats.org/officeDocument/2006/relationships/ctrlProp" Target="../ctrlProps/ctrlProp257.xml"/><Relationship Id="rId14" Type="http://schemas.openxmlformats.org/officeDocument/2006/relationships/ctrlProp" Target="../ctrlProps/ctrlProp262.xml"/><Relationship Id="rId22" Type="http://schemas.openxmlformats.org/officeDocument/2006/relationships/ctrlProp" Target="../ctrlProps/ctrlProp270.xml"/><Relationship Id="rId27" Type="http://schemas.openxmlformats.org/officeDocument/2006/relationships/ctrlProp" Target="../ctrlProps/ctrlProp275.xml"/><Relationship Id="rId30" Type="http://schemas.openxmlformats.org/officeDocument/2006/relationships/ctrlProp" Target="../ctrlProps/ctrlProp278.xml"/><Relationship Id="rId35" Type="http://schemas.openxmlformats.org/officeDocument/2006/relationships/ctrlProp" Target="../ctrlProps/ctrlProp283.xml"/><Relationship Id="rId43" Type="http://schemas.openxmlformats.org/officeDocument/2006/relationships/ctrlProp" Target="../ctrlProps/ctrlProp291.xml"/><Relationship Id="rId48" Type="http://schemas.openxmlformats.org/officeDocument/2006/relationships/ctrlProp" Target="../ctrlProps/ctrlProp296.xml"/><Relationship Id="rId8" Type="http://schemas.openxmlformats.org/officeDocument/2006/relationships/ctrlProp" Target="../ctrlProps/ctrlProp256.xml"/><Relationship Id="rId51" Type="http://schemas.openxmlformats.org/officeDocument/2006/relationships/ctrlProp" Target="../ctrlProps/ctrlProp299.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3" Type="http://schemas.openxmlformats.org/officeDocument/2006/relationships/ctrlProp" Target="../ctrlProps/ctrlProp311.xml"/><Relationship Id="rId18" Type="http://schemas.openxmlformats.org/officeDocument/2006/relationships/ctrlProp" Target="../ctrlProps/ctrlProp316.xml"/><Relationship Id="rId26" Type="http://schemas.openxmlformats.org/officeDocument/2006/relationships/ctrlProp" Target="../ctrlProps/ctrlProp324.xml"/><Relationship Id="rId39" Type="http://schemas.openxmlformats.org/officeDocument/2006/relationships/ctrlProp" Target="../ctrlProps/ctrlProp337.xml"/><Relationship Id="rId3" Type="http://schemas.openxmlformats.org/officeDocument/2006/relationships/vmlDrawing" Target="../drawings/vmlDrawing8.vml"/><Relationship Id="rId21" Type="http://schemas.openxmlformats.org/officeDocument/2006/relationships/ctrlProp" Target="../ctrlProps/ctrlProp319.xml"/><Relationship Id="rId34" Type="http://schemas.openxmlformats.org/officeDocument/2006/relationships/ctrlProp" Target="../ctrlProps/ctrlProp332.xml"/><Relationship Id="rId42" Type="http://schemas.openxmlformats.org/officeDocument/2006/relationships/ctrlProp" Target="../ctrlProps/ctrlProp340.xml"/><Relationship Id="rId47" Type="http://schemas.openxmlformats.org/officeDocument/2006/relationships/ctrlProp" Target="../ctrlProps/ctrlProp345.xml"/><Relationship Id="rId50" Type="http://schemas.openxmlformats.org/officeDocument/2006/relationships/ctrlProp" Target="../ctrlProps/ctrlProp348.xml"/><Relationship Id="rId7" Type="http://schemas.openxmlformats.org/officeDocument/2006/relationships/ctrlProp" Target="../ctrlProps/ctrlProp305.xml"/><Relationship Id="rId12" Type="http://schemas.openxmlformats.org/officeDocument/2006/relationships/ctrlProp" Target="../ctrlProps/ctrlProp310.xml"/><Relationship Id="rId17" Type="http://schemas.openxmlformats.org/officeDocument/2006/relationships/ctrlProp" Target="../ctrlProps/ctrlProp315.xml"/><Relationship Id="rId25" Type="http://schemas.openxmlformats.org/officeDocument/2006/relationships/ctrlProp" Target="../ctrlProps/ctrlProp323.xml"/><Relationship Id="rId33" Type="http://schemas.openxmlformats.org/officeDocument/2006/relationships/ctrlProp" Target="../ctrlProps/ctrlProp331.xml"/><Relationship Id="rId38" Type="http://schemas.openxmlformats.org/officeDocument/2006/relationships/ctrlProp" Target="../ctrlProps/ctrlProp336.xml"/><Relationship Id="rId46" Type="http://schemas.openxmlformats.org/officeDocument/2006/relationships/ctrlProp" Target="../ctrlProps/ctrlProp344.xml"/><Relationship Id="rId2" Type="http://schemas.openxmlformats.org/officeDocument/2006/relationships/drawing" Target="../drawings/drawing7.xml"/><Relationship Id="rId16" Type="http://schemas.openxmlformats.org/officeDocument/2006/relationships/ctrlProp" Target="../ctrlProps/ctrlProp314.xml"/><Relationship Id="rId20" Type="http://schemas.openxmlformats.org/officeDocument/2006/relationships/ctrlProp" Target="../ctrlProps/ctrlProp318.xml"/><Relationship Id="rId29" Type="http://schemas.openxmlformats.org/officeDocument/2006/relationships/ctrlProp" Target="../ctrlProps/ctrlProp327.xml"/><Relationship Id="rId41" Type="http://schemas.openxmlformats.org/officeDocument/2006/relationships/ctrlProp" Target="../ctrlProps/ctrlProp339.xml"/><Relationship Id="rId1" Type="http://schemas.openxmlformats.org/officeDocument/2006/relationships/printerSettings" Target="../printerSettings/printerSettings33.bin"/><Relationship Id="rId6" Type="http://schemas.openxmlformats.org/officeDocument/2006/relationships/ctrlProp" Target="../ctrlProps/ctrlProp304.xml"/><Relationship Id="rId11" Type="http://schemas.openxmlformats.org/officeDocument/2006/relationships/ctrlProp" Target="../ctrlProps/ctrlProp309.xml"/><Relationship Id="rId24" Type="http://schemas.openxmlformats.org/officeDocument/2006/relationships/ctrlProp" Target="../ctrlProps/ctrlProp322.xml"/><Relationship Id="rId32" Type="http://schemas.openxmlformats.org/officeDocument/2006/relationships/ctrlProp" Target="../ctrlProps/ctrlProp330.xml"/><Relationship Id="rId37" Type="http://schemas.openxmlformats.org/officeDocument/2006/relationships/ctrlProp" Target="../ctrlProps/ctrlProp335.xml"/><Relationship Id="rId40" Type="http://schemas.openxmlformats.org/officeDocument/2006/relationships/ctrlProp" Target="../ctrlProps/ctrlProp338.xml"/><Relationship Id="rId45" Type="http://schemas.openxmlformats.org/officeDocument/2006/relationships/ctrlProp" Target="../ctrlProps/ctrlProp343.xml"/><Relationship Id="rId5" Type="http://schemas.openxmlformats.org/officeDocument/2006/relationships/ctrlProp" Target="../ctrlProps/ctrlProp303.xml"/><Relationship Id="rId15" Type="http://schemas.openxmlformats.org/officeDocument/2006/relationships/ctrlProp" Target="../ctrlProps/ctrlProp313.xml"/><Relationship Id="rId23" Type="http://schemas.openxmlformats.org/officeDocument/2006/relationships/ctrlProp" Target="../ctrlProps/ctrlProp321.xml"/><Relationship Id="rId28" Type="http://schemas.openxmlformats.org/officeDocument/2006/relationships/ctrlProp" Target="../ctrlProps/ctrlProp326.xml"/><Relationship Id="rId36" Type="http://schemas.openxmlformats.org/officeDocument/2006/relationships/ctrlProp" Target="../ctrlProps/ctrlProp334.xml"/><Relationship Id="rId49" Type="http://schemas.openxmlformats.org/officeDocument/2006/relationships/ctrlProp" Target="../ctrlProps/ctrlProp347.xml"/><Relationship Id="rId10" Type="http://schemas.openxmlformats.org/officeDocument/2006/relationships/ctrlProp" Target="../ctrlProps/ctrlProp308.xml"/><Relationship Id="rId19" Type="http://schemas.openxmlformats.org/officeDocument/2006/relationships/ctrlProp" Target="../ctrlProps/ctrlProp317.xml"/><Relationship Id="rId31" Type="http://schemas.openxmlformats.org/officeDocument/2006/relationships/ctrlProp" Target="../ctrlProps/ctrlProp329.xml"/><Relationship Id="rId44" Type="http://schemas.openxmlformats.org/officeDocument/2006/relationships/ctrlProp" Target="../ctrlProps/ctrlProp342.xml"/><Relationship Id="rId4" Type="http://schemas.openxmlformats.org/officeDocument/2006/relationships/ctrlProp" Target="../ctrlProps/ctrlProp302.xml"/><Relationship Id="rId9" Type="http://schemas.openxmlformats.org/officeDocument/2006/relationships/ctrlProp" Target="../ctrlProps/ctrlProp307.xml"/><Relationship Id="rId14" Type="http://schemas.openxmlformats.org/officeDocument/2006/relationships/ctrlProp" Target="../ctrlProps/ctrlProp312.xml"/><Relationship Id="rId22" Type="http://schemas.openxmlformats.org/officeDocument/2006/relationships/ctrlProp" Target="../ctrlProps/ctrlProp320.xml"/><Relationship Id="rId27" Type="http://schemas.openxmlformats.org/officeDocument/2006/relationships/ctrlProp" Target="../ctrlProps/ctrlProp325.xml"/><Relationship Id="rId30" Type="http://schemas.openxmlformats.org/officeDocument/2006/relationships/ctrlProp" Target="../ctrlProps/ctrlProp328.xml"/><Relationship Id="rId35" Type="http://schemas.openxmlformats.org/officeDocument/2006/relationships/ctrlProp" Target="../ctrlProps/ctrlProp333.xml"/><Relationship Id="rId43" Type="http://schemas.openxmlformats.org/officeDocument/2006/relationships/ctrlProp" Target="../ctrlProps/ctrlProp341.xml"/><Relationship Id="rId48" Type="http://schemas.openxmlformats.org/officeDocument/2006/relationships/ctrlProp" Target="../ctrlProps/ctrlProp346.xml"/><Relationship Id="rId8" Type="http://schemas.openxmlformats.org/officeDocument/2006/relationships/ctrlProp" Target="../ctrlProps/ctrlProp306.xml"/><Relationship Id="rId51" Type="http://schemas.openxmlformats.org/officeDocument/2006/relationships/ctrlProp" Target="../ctrlProps/ctrlProp349.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8" Type="http://schemas.openxmlformats.org/officeDocument/2006/relationships/ctrlProp" Target="../ctrlProps/ctrlProp354.xml"/><Relationship Id="rId13" Type="http://schemas.openxmlformats.org/officeDocument/2006/relationships/ctrlProp" Target="../ctrlProps/ctrlProp359.xml"/><Relationship Id="rId18" Type="http://schemas.openxmlformats.org/officeDocument/2006/relationships/ctrlProp" Target="../ctrlProps/ctrlProp364.xml"/><Relationship Id="rId26" Type="http://schemas.openxmlformats.org/officeDocument/2006/relationships/ctrlProp" Target="../ctrlProps/ctrlProp372.xml"/><Relationship Id="rId3" Type="http://schemas.openxmlformats.org/officeDocument/2006/relationships/vmlDrawing" Target="../drawings/vmlDrawing9.vml"/><Relationship Id="rId21" Type="http://schemas.openxmlformats.org/officeDocument/2006/relationships/ctrlProp" Target="../ctrlProps/ctrlProp367.xml"/><Relationship Id="rId7" Type="http://schemas.openxmlformats.org/officeDocument/2006/relationships/ctrlProp" Target="../ctrlProps/ctrlProp353.xml"/><Relationship Id="rId12" Type="http://schemas.openxmlformats.org/officeDocument/2006/relationships/ctrlProp" Target="../ctrlProps/ctrlProp358.xml"/><Relationship Id="rId17" Type="http://schemas.openxmlformats.org/officeDocument/2006/relationships/ctrlProp" Target="../ctrlProps/ctrlProp363.xml"/><Relationship Id="rId25" Type="http://schemas.openxmlformats.org/officeDocument/2006/relationships/ctrlProp" Target="../ctrlProps/ctrlProp371.xml"/><Relationship Id="rId2" Type="http://schemas.openxmlformats.org/officeDocument/2006/relationships/drawing" Target="../drawings/drawing8.xml"/><Relationship Id="rId16" Type="http://schemas.openxmlformats.org/officeDocument/2006/relationships/ctrlProp" Target="../ctrlProps/ctrlProp362.xml"/><Relationship Id="rId20" Type="http://schemas.openxmlformats.org/officeDocument/2006/relationships/ctrlProp" Target="../ctrlProps/ctrlProp366.xml"/><Relationship Id="rId1" Type="http://schemas.openxmlformats.org/officeDocument/2006/relationships/printerSettings" Target="../printerSettings/printerSettings36.bin"/><Relationship Id="rId6" Type="http://schemas.openxmlformats.org/officeDocument/2006/relationships/ctrlProp" Target="../ctrlProps/ctrlProp352.xml"/><Relationship Id="rId11" Type="http://schemas.openxmlformats.org/officeDocument/2006/relationships/ctrlProp" Target="../ctrlProps/ctrlProp357.xml"/><Relationship Id="rId24" Type="http://schemas.openxmlformats.org/officeDocument/2006/relationships/ctrlProp" Target="../ctrlProps/ctrlProp370.xml"/><Relationship Id="rId5" Type="http://schemas.openxmlformats.org/officeDocument/2006/relationships/ctrlProp" Target="../ctrlProps/ctrlProp351.xml"/><Relationship Id="rId15" Type="http://schemas.openxmlformats.org/officeDocument/2006/relationships/ctrlProp" Target="../ctrlProps/ctrlProp361.xml"/><Relationship Id="rId23" Type="http://schemas.openxmlformats.org/officeDocument/2006/relationships/ctrlProp" Target="../ctrlProps/ctrlProp369.xml"/><Relationship Id="rId10" Type="http://schemas.openxmlformats.org/officeDocument/2006/relationships/ctrlProp" Target="../ctrlProps/ctrlProp356.xml"/><Relationship Id="rId19" Type="http://schemas.openxmlformats.org/officeDocument/2006/relationships/ctrlProp" Target="../ctrlProps/ctrlProp365.xml"/><Relationship Id="rId4" Type="http://schemas.openxmlformats.org/officeDocument/2006/relationships/ctrlProp" Target="../ctrlProps/ctrlProp350.xml"/><Relationship Id="rId9" Type="http://schemas.openxmlformats.org/officeDocument/2006/relationships/ctrlProp" Target="../ctrlProps/ctrlProp355.xml"/><Relationship Id="rId14" Type="http://schemas.openxmlformats.org/officeDocument/2006/relationships/ctrlProp" Target="../ctrlProps/ctrlProp360.xml"/><Relationship Id="rId22" Type="http://schemas.openxmlformats.org/officeDocument/2006/relationships/ctrlProp" Target="../ctrlProps/ctrlProp368.xml"/><Relationship Id="rId27" Type="http://schemas.openxmlformats.org/officeDocument/2006/relationships/ctrlProp" Target="../ctrlProps/ctrlProp373.xml"/></Relationships>
</file>

<file path=xl/worksheets/_rels/sheet42.xml.rels><?xml version="1.0" encoding="UTF-8" standalone="yes"?>
<Relationships xmlns="http://schemas.openxmlformats.org/package/2006/relationships"><Relationship Id="rId8" Type="http://schemas.openxmlformats.org/officeDocument/2006/relationships/ctrlProp" Target="../ctrlProps/ctrlProp378.xml"/><Relationship Id="rId13" Type="http://schemas.openxmlformats.org/officeDocument/2006/relationships/ctrlProp" Target="../ctrlProps/ctrlProp383.xml"/><Relationship Id="rId18" Type="http://schemas.openxmlformats.org/officeDocument/2006/relationships/ctrlProp" Target="../ctrlProps/ctrlProp388.xml"/><Relationship Id="rId26" Type="http://schemas.openxmlformats.org/officeDocument/2006/relationships/ctrlProp" Target="../ctrlProps/ctrlProp396.xml"/><Relationship Id="rId3" Type="http://schemas.openxmlformats.org/officeDocument/2006/relationships/vmlDrawing" Target="../drawings/vmlDrawing10.vml"/><Relationship Id="rId21" Type="http://schemas.openxmlformats.org/officeDocument/2006/relationships/ctrlProp" Target="../ctrlProps/ctrlProp391.xml"/><Relationship Id="rId7" Type="http://schemas.openxmlformats.org/officeDocument/2006/relationships/ctrlProp" Target="../ctrlProps/ctrlProp377.xml"/><Relationship Id="rId12" Type="http://schemas.openxmlformats.org/officeDocument/2006/relationships/ctrlProp" Target="../ctrlProps/ctrlProp382.xml"/><Relationship Id="rId17" Type="http://schemas.openxmlformats.org/officeDocument/2006/relationships/ctrlProp" Target="../ctrlProps/ctrlProp387.xml"/><Relationship Id="rId25" Type="http://schemas.openxmlformats.org/officeDocument/2006/relationships/ctrlProp" Target="../ctrlProps/ctrlProp395.xml"/><Relationship Id="rId2" Type="http://schemas.openxmlformats.org/officeDocument/2006/relationships/drawing" Target="../drawings/drawing9.xml"/><Relationship Id="rId16" Type="http://schemas.openxmlformats.org/officeDocument/2006/relationships/ctrlProp" Target="../ctrlProps/ctrlProp386.xml"/><Relationship Id="rId20" Type="http://schemas.openxmlformats.org/officeDocument/2006/relationships/ctrlProp" Target="../ctrlProps/ctrlProp390.xml"/><Relationship Id="rId29" Type="http://schemas.openxmlformats.org/officeDocument/2006/relationships/ctrlProp" Target="../ctrlProps/ctrlProp399.xml"/><Relationship Id="rId1" Type="http://schemas.openxmlformats.org/officeDocument/2006/relationships/printerSettings" Target="../printerSettings/printerSettings37.bin"/><Relationship Id="rId6" Type="http://schemas.openxmlformats.org/officeDocument/2006/relationships/ctrlProp" Target="../ctrlProps/ctrlProp376.xml"/><Relationship Id="rId11" Type="http://schemas.openxmlformats.org/officeDocument/2006/relationships/ctrlProp" Target="../ctrlProps/ctrlProp381.xml"/><Relationship Id="rId24" Type="http://schemas.openxmlformats.org/officeDocument/2006/relationships/ctrlProp" Target="../ctrlProps/ctrlProp394.xml"/><Relationship Id="rId5" Type="http://schemas.openxmlformats.org/officeDocument/2006/relationships/ctrlProp" Target="../ctrlProps/ctrlProp375.xml"/><Relationship Id="rId15" Type="http://schemas.openxmlformats.org/officeDocument/2006/relationships/ctrlProp" Target="../ctrlProps/ctrlProp385.xml"/><Relationship Id="rId23" Type="http://schemas.openxmlformats.org/officeDocument/2006/relationships/ctrlProp" Target="../ctrlProps/ctrlProp393.xml"/><Relationship Id="rId28" Type="http://schemas.openxmlformats.org/officeDocument/2006/relationships/ctrlProp" Target="../ctrlProps/ctrlProp398.xml"/><Relationship Id="rId10" Type="http://schemas.openxmlformats.org/officeDocument/2006/relationships/ctrlProp" Target="../ctrlProps/ctrlProp380.xml"/><Relationship Id="rId19" Type="http://schemas.openxmlformats.org/officeDocument/2006/relationships/ctrlProp" Target="../ctrlProps/ctrlProp389.xml"/><Relationship Id="rId31" Type="http://schemas.openxmlformats.org/officeDocument/2006/relationships/ctrlProp" Target="../ctrlProps/ctrlProp401.xml"/><Relationship Id="rId4" Type="http://schemas.openxmlformats.org/officeDocument/2006/relationships/ctrlProp" Target="../ctrlProps/ctrlProp374.xml"/><Relationship Id="rId9" Type="http://schemas.openxmlformats.org/officeDocument/2006/relationships/ctrlProp" Target="../ctrlProps/ctrlProp379.xml"/><Relationship Id="rId14" Type="http://schemas.openxmlformats.org/officeDocument/2006/relationships/ctrlProp" Target="../ctrlProps/ctrlProp384.xml"/><Relationship Id="rId22" Type="http://schemas.openxmlformats.org/officeDocument/2006/relationships/ctrlProp" Target="../ctrlProps/ctrlProp392.xml"/><Relationship Id="rId27" Type="http://schemas.openxmlformats.org/officeDocument/2006/relationships/ctrlProp" Target="../ctrlProps/ctrlProp397.xml"/><Relationship Id="rId30" Type="http://schemas.openxmlformats.org/officeDocument/2006/relationships/ctrlProp" Target="../ctrlProps/ctrlProp400.xml"/></Relationships>
</file>

<file path=xl/worksheets/_rels/sheet43.xml.rels><?xml version="1.0" encoding="UTF-8" standalone="yes"?>
<Relationships xmlns="http://schemas.openxmlformats.org/package/2006/relationships"><Relationship Id="rId8" Type="http://schemas.openxmlformats.org/officeDocument/2006/relationships/ctrlProp" Target="../ctrlProps/ctrlProp406.xml"/><Relationship Id="rId13" Type="http://schemas.openxmlformats.org/officeDocument/2006/relationships/ctrlProp" Target="../ctrlProps/ctrlProp411.xml"/><Relationship Id="rId18" Type="http://schemas.openxmlformats.org/officeDocument/2006/relationships/ctrlProp" Target="../ctrlProps/ctrlProp416.xml"/><Relationship Id="rId26" Type="http://schemas.openxmlformats.org/officeDocument/2006/relationships/ctrlProp" Target="../ctrlProps/ctrlProp424.xml"/><Relationship Id="rId3" Type="http://schemas.openxmlformats.org/officeDocument/2006/relationships/vmlDrawing" Target="../drawings/vmlDrawing11.vml"/><Relationship Id="rId21" Type="http://schemas.openxmlformats.org/officeDocument/2006/relationships/ctrlProp" Target="../ctrlProps/ctrlProp419.xml"/><Relationship Id="rId7" Type="http://schemas.openxmlformats.org/officeDocument/2006/relationships/ctrlProp" Target="../ctrlProps/ctrlProp405.xml"/><Relationship Id="rId12" Type="http://schemas.openxmlformats.org/officeDocument/2006/relationships/ctrlProp" Target="../ctrlProps/ctrlProp410.xml"/><Relationship Id="rId17" Type="http://schemas.openxmlformats.org/officeDocument/2006/relationships/ctrlProp" Target="../ctrlProps/ctrlProp415.xml"/><Relationship Id="rId25" Type="http://schemas.openxmlformats.org/officeDocument/2006/relationships/ctrlProp" Target="../ctrlProps/ctrlProp423.xml"/><Relationship Id="rId2" Type="http://schemas.openxmlformats.org/officeDocument/2006/relationships/drawing" Target="../drawings/drawing10.xml"/><Relationship Id="rId16" Type="http://schemas.openxmlformats.org/officeDocument/2006/relationships/ctrlProp" Target="../ctrlProps/ctrlProp414.xml"/><Relationship Id="rId20" Type="http://schemas.openxmlformats.org/officeDocument/2006/relationships/ctrlProp" Target="../ctrlProps/ctrlProp418.xml"/><Relationship Id="rId29" Type="http://schemas.openxmlformats.org/officeDocument/2006/relationships/ctrlProp" Target="../ctrlProps/ctrlProp427.xml"/><Relationship Id="rId1" Type="http://schemas.openxmlformats.org/officeDocument/2006/relationships/printerSettings" Target="../printerSettings/printerSettings38.bin"/><Relationship Id="rId6" Type="http://schemas.openxmlformats.org/officeDocument/2006/relationships/ctrlProp" Target="../ctrlProps/ctrlProp404.xml"/><Relationship Id="rId11" Type="http://schemas.openxmlformats.org/officeDocument/2006/relationships/ctrlProp" Target="../ctrlProps/ctrlProp409.xml"/><Relationship Id="rId24" Type="http://schemas.openxmlformats.org/officeDocument/2006/relationships/ctrlProp" Target="../ctrlProps/ctrlProp422.xml"/><Relationship Id="rId5" Type="http://schemas.openxmlformats.org/officeDocument/2006/relationships/ctrlProp" Target="../ctrlProps/ctrlProp403.xml"/><Relationship Id="rId15" Type="http://schemas.openxmlformats.org/officeDocument/2006/relationships/ctrlProp" Target="../ctrlProps/ctrlProp413.xml"/><Relationship Id="rId23" Type="http://schemas.openxmlformats.org/officeDocument/2006/relationships/ctrlProp" Target="../ctrlProps/ctrlProp421.xml"/><Relationship Id="rId28" Type="http://schemas.openxmlformats.org/officeDocument/2006/relationships/ctrlProp" Target="../ctrlProps/ctrlProp426.xml"/><Relationship Id="rId10" Type="http://schemas.openxmlformats.org/officeDocument/2006/relationships/ctrlProp" Target="../ctrlProps/ctrlProp408.xml"/><Relationship Id="rId19" Type="http://schemas.openxmlformats.org/officeDocument/2006/relationships/ctrlProp" Target="../ctrlProps/ctrlProp417.xml"/><Relationship Id="rId31" Type="http://schemas.openxmlformats.org/officeDocument/2006/relationships/ctrlProp" Target="../ctrlProps/ctrlProp429.xml"/><Relationship Id="rId4" Type="http://schemas.openxmlformats.org/officeDocument/2006/relationships/ctrlProp" Target="../ctrlProps/ctrlProp402.xml"/><Relationship Id="rId9" Type="http://schemas.openxmlformats.org/officeDocument/2006/relationships/ctrlProp" Target="../ctrlProps/ctrlProp407.xml"/><Relationship Id="rId14" Type="http://schemas.openxmlformats.org/officeDocument/2006/relationships/ctrlProp" Target="../ctrlProps/ctrlProp412.xml"/><Relationship Id="rId22" Type="http://schemas.openxmlformats.org/officeDocument/2006/relationships/ctrlProp" Target="../ctrlProps/ctrlProp420.xml"/><Relationship Id="rId27" Type="http://schemas.openxmlformats.org/officeDocument/2006/relationships/ctrlProp" Target="../ctrlProps/ctrlProp425.xml"/><Relationship Id="rId30" Type="http://schemas.openxmlformats.org/officeDocument/2006/relationships/ctrlProp" Target="../ctrlProps/ctrlProp42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9:J24"/>
  <sheetViews>
    <sheetView topLeftCell="A4" workbookViewId="0">
      <selection activeCell="F17" sqref="F17"/>
    </sheetView>
  </sheetViews>
  <sheetFormatPr defaultRowHeight="12.5" x14ac:dyDescent="0.25"/>
  <cols>
    <col min="1" max="1" width="11.1796875" customWidth="1"/>
    <col min="2" max="2" width="10.81640625" customWidth="1"/>
  </cols>
  <sheetData>
    <row r="19" spans="5:10" x14ac:dyDescent="0.25">
      <c r="J19" s="18"/>
    </row>
    <row r="22" spans="5:10" ht="33.5" x14ac:dyDescent="0.25">
      <c r="E22" s="100" t="s">
        <v>445</v>
      </c>
    </row>
    <row r="23" spans="5:10" ht="33.5" x14ac:dyDescent="0.25">
      <c r="E23" s="100" t="s">
        <v>339</v>
      </c>
    </row>
    <row r="24" spans="5:10" ht="31" x14ac:dyDescent="0.25">
      <c r="E24" s="101" t="s">
        <v>340</v>
      </c>
    </row>
  </sheetData>
  <sheetProtection algorithmName="SHA-512" hashValue="xO+bOQJqvChkOKG0rpf9dSIpEfbAPXq9a8V5i39K6ncSF0eF3wnwknFKegTBLG8cjP6Fm4i0sDBBSk2ZN1CokQ==" saltValue="7N07WaCD8TB6s+ivJO84o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O33"/>
  <sheetViews>
    <sheetView zoomScaleNormal="100" workbookViewId="0">
      <selection activeCell="L7" sqref="L7"/>
    </sheetView>
  </sheetViews>
  <sheetFormatPr defaultColWidth="9.1796875" defaultRowHeight="14" x14ac:dyDescent="0.25"/>
  <cols>
    <col min="1" max="1" width="7.26953125" style="252" customWidth="1"/>
    <col min="2" max="2" width="15" style="252" customWidth="1"/>
    <col min="3" max="3" width="4.7265625" style="252" customWidth="1"/>
    <col min="4" max="4" width="21.81640625" style="252" customWidth="1"/>
    <col min="5" max="5" width="14.54296875" style="252" customWidth="1"/>
    <col min="6" max="6" width="6.26953125" style="252" customWidth="1"/>
    <col min="7" max="7" width="6.7265625" style="252" customWidth="1"/>
    <col min="8" max="13" width="6.26953125" style="252" customWidth="1"/>
    <col min="14" max="15" width="7.7265625" style="252" customWidth="1"/>
    <col min="16" max="16384" width="9.1796875" style="252"/>
  </cols>
  <sheetData>
    <row r="1" spans="1:15" ht="15" x14ac:dyDescent="0.35">
      <c r="A1" s="119" t="s">
        <v>446</v>
      </c>
      <c r="B1" s="120"/>
      <c r="C1" s="120"/>
      <c r="D1" s="251"/>
      <c r="E1" s="111"/>
      <c r="F1" s="111"/>
      <c r="G1" s="111"/>
      <c r="H1" s="111"/>
      <c r="I1" s="111"/>
      <c r="J1" s="111"/>
      <c r="K1" s="111"/>
      <c r="L1" s="111"/>
      <c r="M1" s="111"/>
      <c r="N1" s="111"/>
      <c r="O1" s="111"/>
    </row>
    <row r="2" spans="1:15" ht="15" x14ac:dyDescent="0.35">
      <c r="A2" s="113" t="s">
        <v>98</v>
      </c>
      <c r="B2" s="181"/>
      <c r="C2" s="783">
        <f>'Form B-1'!C2</f>
        <v>0</v>
      </c>
      <c r="D2" s="783"/>
      <c r="E2" s="783"/>
      <c r="F2" s="783"/>
      <c r="G2" s="783"/>
      <c r="H2" s="783"/>
      <c r="I2" s="783"/>
      <c r="J2" s="783"/>
      <c r="K2" s="783"/>
    </row>
    <row r="3" spans="1:15" ht="15" x14ac:dyDescent="0.35">
      <c r="A3" s="113" t="s">
        <v>333</v>
      </c>
      <c r="B3" s="181"/>
      <c r="C3" s="783">
        <f>'Form B-1'!C3</f>
        <v>0</v>
      </c>
      <c r="D3" s="783"/>
      <c r="E3" s="783"/>
      <c r="F3" s="783"/>
      <c r="G3" s="783"/>
      <c r="H3" s="783"/>
      <c r="I3" s="783"/>
      <c r="J3" s="783"/>
      <c r="K3" s="783"/>
    </row>
    <row r="6" spans="1:15" ht="15" x14ac:dyDescent="0.35">
      <c r="A6" s="791" t="s">
        <v>455</v>
      </c>
      <c r="B6" s="791"/>
      <c r="C6" s="791"/>
      <c r="D6" s="791"/>
      <c r="E6" s="791"/>
      <c r="F6" s="791"/>
      <c r="G6" s="791"/>
      <c r="H6" s="791"/>
      <c r="I6" s="791"/>
      <c r="J6" s="791"/>
      <c r="K6" s="791"/>
    </row>
    <row r="7" spans="1:15" x14ac:dyDescent="0.35">
      <c r="A7" s="237"/>
    </row>
    <row r="8" spans="1:15" ht="28.5" customHeight="1" x14ac:dyDescent="0.25">
      <c r="A8" s="796" t="s">
        <v>456</v>
      </c>
      <c r="B8" s="797"/>
      <c r="C8" s="797"/>
      <c r="D8" s="797"/>
      <c r="E8" s="797"/>
      <c r="F8" s="797"/>
      <c r="G8" s="797"/>
      <c r="H8" s="797"/>
      <c r="I8" s="797"/>
      <c r="J8" s="797"/>
      <c r="K8" s="797"/>
    </row>
    <row r="9" spans="1:15" ht="6" customHeight="1" thickBot="1" x14ac:dyDescent="0.3"/>
    <row r="10" spans="1:15" ht="120.75" customHeight="1" thickBot="1" x14ac:dyDescent="0.3">
      <c r="A10" s="798" t="s">
        <v>53</v>
      </c>
      <c r="B10" s="785" t="s">
        <v>62</v>
      </c>
      <c r="C10" s="785"/>
      <c r="D10" s="787"/>
      <c r="E10" s="794" t="s">
        <v>107</v>
      </c>
      <c r="F10" s="662"/>
      <c r="G10" s="662"/>
      <c r="H10" s="662"/>
      <c r="I10" s="795"/>
      <c r="J10" s="792" t="s">
        <v>59</v>
      </c>
      <c r="K10" s="793"/>
      <c r="L10" s="776" t="s">
        <v>376</v>
      </c>
      <c r="M10" s="777"/>
      <c r="N10" s="776" t="s">
        <v>377</v>
      </c>
      <c r="O10" s="777"/>
    </row>
    <row r="11" spans="1:15" x14ac:dyDescent="0.25">
      <c r="A11" s="802"/>
      <c r="B11" s="789"/>
      <c r="C11" s="789"/>
      <c r="D11" s="790"/>
      <c r="E11" s="784" t="s">
        <v>61</v>
      </c>
      <c r="F11" s="785"/>
      <c r="G11" s="785"/>
      <c r="H11" s="785" t="s">
        <v>82</v>
      </c>
      <c r="I11" s="787" t="s">
        <v>83</v>
      </c>
      <c r="J11" s="798" t="s">
        <v>60</v>
      </c>
      <c r="K11" s="800" t="s">
        <v>0</v>
      </c>
      <c r="L11" s="778" t="s">
        <v>225</v>
      </c>
      <c r="M11" s="780" t="s">
        <v>226</v>
      </c>
      <c r="N11" s="778" t="s">
        <v>225</v>
      </c>
      <c r="O11" s="780" t="s">
        <v>226</v>
      </c>
    </row>
    <row r="12" spans="1:15" ht="14.5" thickBot="1" x14ac:dyDescent="0.3">
      <c r="A12" s="799"/>
      <c r="B12" s="786"/>
      <c r="C12" s="786"/>
      <c r="D12" s="788"/>
      <c r="E12" s="253" t="s">
        <v>79</v>
      </c>
      <c r="F12" s="417" t="s">
        <v>80</v>
      </c>
      <c r="G12" s="417" t="s">
        <v>81</v>
      </c>
      <c r="H12" s="786"/>
      <c r="I12" s="788"/>
      <c r="J12" s="799"/>
      <c r="K12" s="801"/>
      <c r="L12" s="779"/>
      <c r="M12" s="781"/>
      <c r="N12" s="779"/>
      <c r="O12" s="781"/>
    </row>
    <row r="13" spans="1:15" ht="14.5" thickBot="1" x14ac:dyDescent="0.3">
      <c r="A13" s="254"/>
      <c r="B13" s="255"/>
      <c r="C13" s="256"/>
      <c r="D13" s="257"/>
      <c r="E13" s="258" t="s">
        <v>244</v>
      </c>
      <c r="F13" s="259"/>
      <c r="G13" s="259"/>
      <c r="H13" s="259"/>
      <c r="I13" s="260"/>
      <c r="J13" s="254"/>
      <c r="K13" s="261"/>
      <c r="L13" s="254"/>
      <c r="M13" s="261"/>
      <c r="N13" s="254"/>
      <c r="O13" s="261"/>
    </row>
    <row r="14" spans="1:15" ht="20.149999999999999" customHeight="1" x14ac:dyDescent="0.25">
      <c r="A14" s="262">
        <v>1</v>
      </c>
      <c r="B14" s="803"/>
      <c r="C14" s="803"/>
      <c r="D14" s="804"/>
      <c r="E14" s="385"/>
      <c r="F14" s="242"/>
      <c r="G14" s="242"/>
      <c r="H14" s="242"/>
      <c r="I14" s="243"/>
      <c r="J14" s="244"/>
      <c r="K14" s="243"/>
      <c r="L14" s="244"/>
      <c r="M14" s="243"/>
      <c r="N14" s="244"/>
      <c r="O14" s="243"/>
    </row>
    <row r="15" spans="1:15" ht="20.149999999999999" customHeight="1" x14ac:dyDescent="0.25">
      <c r="A15" s="263">
        <v>2</v>
      </c>
      <c r="B15" s="773"/>
      <c r="C15" s="773"/>
      <c r="D15" s="782"/>
      <c r="E15" s="386"/>
      <c r="F15" s="245"/>
      <c r="G15" s="245"/>
      <c r="H15" s="245"/>
      <c r="I15" s="246"/>
      <c r="J15" s="247"/>
      <c r="K15" s="246"/>
      <c r="L15" s="247"/>
      <c r="M15" s="246"/>
      <c r="N15" s="247"/>
      <c r="O15" s="246"/>
    </row>
    <row r="16" spans="1:15" ht="20.149999999999999" customHeight="1" x14ac:dyDescent="0.25">
      <c r="A16" s="263">
        <v>3</v>
      </c>
      <c r="B16" s="773"/>
      <c r="C16" s="773"/>
      <c r="D16" s="782"/>
      <c r="E16" s="386"/>
      <c r="F16" s="245"/>
      <c r="G16" s="245"/>
      <c r="H16" s="245"/>
      <c r="I16" s="246"/>
      <c r="J16" s="247"/>
      <c r="K16" s="246"/>
      <c r="L16" s="247"/>
      <c r="M16" s="246"/>
      <c r="N16" s="247"/>
      <c r="O16" s="246"/>
    </row>
    <row r="17" spans="1:15" ht="20.149999999999999" customHeight="1" x14ac:dyDescent="0.25">
      <c r="A17" s="263">
        <v>4</v>
      </c>
      <c r="B17" s="773"/>
      <c r="C17" s="773"/>
      <c r="D17" s="782"/>
      <c r="E17" s="386"/>
      <c r="F17" s="245"/>
      <c r="G17" s="245"/>
      <c r="H17" s="245"/>
      <c r="I17" s="246"/>
      <c r="J17" s="247"/>
      <c r="K17" s="246"/>
      <c r="L17" s="247"/>
      <c r="M17" s="246"/>
      <c r="N17" s="247"/>
      <c r="O17" s="246"/>
    </row>
    <row r="18" spans="1:15" ht="20.149999999999999" customHeight="1" x14ac:dyDescent="0.25">
      <c r="A18" s="263">
        <v>5</v>
      </c>
      <c r="B18" s="773"/>
      <c r="C18" s="773"/>
      <c r="D18" s="782"/>
      <c r="E18" s="386"/>
      <c r="F18" s="245"/>
      <c r="G18" s="245"/>
      <c r="H18" s="245"/>
      <c r="I18" s="246"/>
      <c r="J18" s="247"/>
      <c r="K18" s="246"/>
      <c r="L18" s="247"/>
      <c r="M18" s="246"/>
      <c r="N18" s="247"/>
      <c r="O18" s="246"/>
    </row>
    <row r="19" spans="1:15" ht="20.149999999999999" customHeight="1" x14ac:dyDescent="0.25">
      <c r="A19" s="263">
        <v>6</v>
      </c>
      <c r="B19" s="773"/>
      <c r="C19" s="773"/>
      <c r="D19" s="782"/>
      <c r="E19" s="386"/>
      <c r="F19" s="245"/>
      <c r="G19" s="245"/>
      <c r="H19" s="245"/>
      <c r="I19" s="246"/>
      <c r="J19" s="247"/>
      <c r="K19" s="246"/>
      <c r="L19" s="247"/>
      <c r="M19" s="246"/>
      <c r="N19" s="247"/>
      <c r="O19" s="246"/>
    </row>
    <row r="20" spans="1:15" ht="20.149999999999999" customHeight="1" x14ac:dyDescent="0.25">
      <c r="A20" s="263">
        <v>7</v>
      </c>
      <c r="B20" s="773"/>
      <c r="C20" s="773"/>
      <c r="D20" s="782"/>
      <c r="E20" s="386"/>
      <c r="F20" s="245"/>
      <c r="G20" s="245"/>
      <c r="H20" s="245"/>
      <c r="I20" s="246"/>
      <c r="J20" s="247"/>
      <c r="K20" s="246"/>
      <c r="L20" s="247"/>
      <c r="M20" s="246"/>
      <c r="N20" s="247"/>
      <c r="O20" s="246"/>
    </row>
    <row r="21" spans="1:15" ht="20.149999999999999" customHeight="1" x14ac:dyDescent="0.25">
      <c r="A21" s="263">
        <v>8</v>
      </c>
      <c r="B21" s="773"/>
      <c r="C21" s="773"/>
      <c r="D21" s="782"/>
      <c r="E21" s="386"/>
      <c r="F21" s="245"/>
      <c r="G21" s="245"/>
      <c r="H21" s="245"/>
      <c r="I21" s="246"/>
      <c r="J21" s="247"/>
      <c r="K21" s="246"/>
      <c r="L21" s="247"/>
      <c r="M21" s="246"/>
      <c r="N21" s="247"/>
      <c r="O21" s="246"/>
    </row>
    <row r="22" spans="1:15" ht="20.149999999999999" customHeight="1" x14ac:dyDescent="0.25">
      <c r="A22" s="263">
        <v>9</v>
      </c>
      <c r="B22" s="773"/>
      <c r="C22" s="773"/>
      <c r="D22" s="782"/>
      <c r="E22" s="386"/>
      <c r="F22" s="245"/>
      <c r="G22" s="245"/>
      <c r="H22" s="245"/>
      <c r="I22" s="246"/>
      <c r="J22" s="247"/>
      <c r="K22" s="246"/>
      <c r="L22" s="247"/>
      <c r="M22" s="246"/>
      <c r="N22" s="247"/>
      <c r="O22" s="246"/>
    </row>
    <row r="23" spans="1:15" ht="20.149999999999999" customHeight="1" x14ac:dyDescent="0.25">
      <c r="A23" s="263">
        <v>10</v>
      </c>
      <c r="B23" s="773"/>
      <c r="C23" s="773"/>
      <c r="D23" s="782"/>
      <c r="E23" s="386"/>
      <c r="F23" s="245"/>
      <c r="G23" s="245"/>
      <c r="H23" s="245"/>
      <c r="I23" s="246"/>
      <c r="J23" s="247"/>
      <c r="K23" s="246"/>
      <c r="L23" s="247"/>
      <c r="M23" s="246"/>
      <c r="N23" s="247"/>
      <c r="O23" s="246"/>
    </row>
    <row r="24" spans="1:15" ht="20.149999999999999" customHeight="1" x14ac:dyDescent="0.25">
      <c r="A24" s="263">
        <v>11</v>
      </c>
      <c r="B24" s="773"/>
      <c r="C24" s="773"/>
      <c r="D24" s="782"/>
      <c r="E24" s="386"/>
      <c r="F24" s="245"/>
      <c r="G24" s="245"/>
      <c r="H24" s="245"/>
      <c r="I24" s="246"/>
      <c r="J24" s="247"/>
      <c r="K24" s="246"/>
      <c r="L24" s="247"/>
      <c r="M24" s="246"/>
      <c r="N24" s="247"/>
      <c r="O24" s="246"/>
    </row>
    <row r="25" spans="1:15" ht="20.149999999999999" customHeight="1" x14ac:dyDescent="0.25">
      <c r="A25" s="263">
        <v>12</v>
      </c>
      <c r="B25" s="773"/>
      <c r="C25" s="773"/>
      <c r="D25" s="782"/>
      <c r="E25" s="386"/>
      <c r="F25" s="245"/>
      <c r="G25" s="245"/>
      <c r="H25" s="245"/>
      <c r="I25" s="246"/>
      <c r="J25" s="247"/>
      <c r="K25" s="246"/>
      <c r="L25" s="247"/>
      <c r="M25" s="246"/>
      <c r="N25" s="247"/>
      <c r="O25" s="246"/>
    </row>
    <row r="26" spans="1:15" ht="20.149999999999999" customHeight="1" x14ac:dyDescent="0.25">
      <c r="A26" s="263">
        <v>13</v>
      </c>
      <c r="B26" s="773"/>
      <c r="C26" s="773"/>
      <c r="D26" s="782"/>
      <c r="E26" s="386"/>
      <c r="F26" s="245"/>
      <c r="G26" s="245"/>
      <c r="H26" s="245"/>
      <c r="I26" s="246"/>
      <c r="J26" s="247"/>
      <c r="K26" s="246"/>
      <c r="L26" s="247"/>
      <c r="M26" s="246"/>
      <c r="N26" s="247"/>
      <c r="O26" s="246"/>
    </row>
    <row r="27" spans="1:15" ht="20.149999999999999" customHeight="1" x14ac:dyDescent="0.25">
      <c r="A27" s="263">
        <v>14</v>
      </c>
      <c r="B27" s="773"/>
      <c r="C27" s="773"/>
      <c r="D27" s="782"/>
      <c r="E27" s="386"/>
      <c r="F27" s="245"/>
      <c r="G27" s="245"/>
      <c r="H27" s="245"/>
      <c r="I27" s="246"/>
      <c r="J27" s="247"/>
      <c r="K27" s="246"/>
      <c r="L27" s="247"/>
      <c r="M27" s="246"/>
      <c r="N27" s="247"/>
      <c r="O27" s="246"/>
    </row>
    <row r="28" spans="1:15" ht="20.149999999999999" customHeight="1" x14ac:dyDescent="0.25">
      <c r="A28" s="263">
        <v>15</v>
      </c>
      <c r="B28" s="773"/>
      <c r="C28" s="773"/>
      <c r="D28" s="782"/>
      <c r="E28" s="386"/>
      <c r="F28" s="245"/>
      <c r="G28" s="245"/>
      <c r="H28" s="245"/>
      <c r="I28" s="246"/>
      <c r="J28" s="247"/>
      <c r="K28" s="246"/>
      <c r="L28" s="247"/>
      <c r="M28" s="246"/>
      <c r="N28" s="247"/>
      <c r="O28" s="246"/>
    </row>
    <row r="29" spans="1:15" ht="20.149999999999999" customHeight="1" x14ac:dyDescent="0.25">
      <c r="A29" s="263">
        <v>16</v>
      </c>
      <c r="B29" s="773"/>
      <c r="C29" s="773"/>
      <c r="D29" s="782"/>
      <c r="E29" s="386"/>
      <c r="F29" s="245"/>
      <c r="G29" s="245"/>
      <c r="H29" s="245"/>
      <c r="I29" s="246"/>
      <c r="J29" s="247"/>
      <c r="K29" s="246"/>
      <c r="L29" s="247"/>
      <c r="M29" s="246"/>
      <c r="N29" s="247"/>
      <c r="O29" s="246"/>
    </row>
    <row r="30" spans="1:15" ht="20.149999999999999" customHeight="1" x14ac:dyDescent="0.25">
      <c r="A30" s="263">
        <v>17</v>
      </c>
      <c r="B30" s="773"/>
      <c r="C30" s="773"/>
      <c r="D30" s="782"/>
      <c r="E30" s="386"/>
      <c r="F30" s="245"/>
      <c r="G30" s="245"/>
      <c r="H30" s="245"/>
      <c r="I30" s="246"/>
      <c r="J30" s="247"/>
      <c r="K30" s="246"/>
      <c r="L30" s="247"/>
      <c r="M30" s="246"/>
      <c r="N30" s="247"/>
      <c r="O30" s="246"/>
    </row>
    <row r="31" spans="1:15" ht="20.149999999999999" customHeight="1" x14ac:dyDescent="0.25">
      <c r="A31" s="263">
        <v>18</v>
      </c>
      <c r="B31" s="773"/>
      <c r="C31" s="773"/>
      <c r="D31" s="782"/>
      <c r="E31" s="386"/>
      <c r="F31" s="245"/>
      <c r="G31" s="245"/>
      <c r="H31" s="245"/>
      <c r="I31" s="246"/>
      <c r="J31" s="247"/>
      <c r="K31" s="246"/>
      <c r="L31" s="247"/>
      <c r="M31" s="246"/>
      <c r="N31" s="247"/>
      <c r="O31" s="246"/>
    </row>
    <row r="32" spans="1:15" ht="20.149999999999999" customHeight="1" x14ac:dyDescent="0.25">
      <c r="A32" s="263">
        <v>19</v>
      </c>
      <c r="B32" s="773"/>
      <c r="C32" s="773"/>
      <c r="D32" s="782"/>
      <c r="E32" s="386"/>
      <c r="F32" s="245"/>
      <c r="G32" s="245"/>
      <c r="H32" s="245"/>
      <c r="I32" s="246"/>
      <c r="J32" s="247"/>
      <c r="K32" s="246"/>
      <c r="L32" s="247"/>
      <c r="M32" s="246"/>
      <c r="N32" s="247"/>
      <c r="O32" s="246"/>
    </row>
    <row r="33" spans="1:15" ht="20.149999999999999" customHeight="1" thickBot="1" x14ac:dyDescent="0.3">
      <c r="A33" s="264">
        <v>20</v>
      </c>
      <c r="B33" s="805"/>
      <c r="C33" s="805"/>
      <c r="D33" s="806"/>
      <c r="E33" s="387"/>
      <c r="F33" s="248"/>
      <c r="G33" s="248"/>
      <c r="H33" s="248"/>
      <c r="I33" s="249"/>
      <c r="J33" s="250"/>
      <c r="K33" s="249"/>
      <c r="L33" s="250"/>
      <c r="M33" s="249"/>
      <c r="N33" s="250"/>
      <c r="O33" s="249"/>
    </row>
  </sheetData>
  <sheetProtection algorithmName="SHA-512" hashValue="4IlYbOW/kxyp2S0QK3FPgSMWfb/WgMgUNh7fj/K3za0AbR33axssWb5p58C36u02mgpUSlQa2ErvlgUlwPlh1g==" saltValue="n4SHjJEabs6KNtqQ25Thqg==" spinCount="100000" sheet="1" formatColumns="0" insertRows="0"/>
  <mergeCells count="39">
    <mergeCell ref="B26:D26"/>
    <mergeCell ref="B21:D21"/>
    <mergeCell ref="B29:D29"/>
    <mergeCell ref="B32:D32"/>
    <mergeCell ref="B33:D33"/>
    <mergeCell ref="B22:D22"/>
    <mergeCell ref="B24:D24"/>
    <mergeCell ref="B25:D25"/>
    <mergeCell ref="B23:D23"/>
    <mergeCell ref="B27:D27"/>
    <mergeCell ref="B30:D30"/>
    <mergeCell ref="B31:D31"/>
    <mergeCell ref="A10:A12"/>
    <mergeCell ref="B15:D15"/>
    <mergeCell ref="B16:D16"/>
    <mergeCell ref="B17:D17"/>
    <mergeCell ref="B14:D14"/>
    <mergeCell ref="B18:D18"/>
    <mergeCell ref="B28:D28"/>
    <mergeCell ref="C2:K2"/>
    <mergeCell ref="C3:K3"/>
    <mergeCell ref="E11:G11"/>
    <mergeCell ref="H11:H12"/>
    <mergeCell ref="I11:I12"/>
    <mergeCell ref="B10:D12"/>
    <mergeCell ref="A6:K6"/>
    <mergeCell ref="J10:K10"/>
    <mergeCell ref="E10:I10"/>
    <mergeCell ref="A8:K8"/>
    <mergeCell ref="J11:J12"/>
    <mergeCell ref="K11:K12"/>
    <mergeCell ref="B19:D19"/>
    <mergeCell ref="B20:D20"/>
    <mergeCell ref="L10:M10"/>
    <mergeCell ref="L11:L12"/>
    <mergeCell ref="M11:M12"/>
    <mergeCell ref="N10:O10"/>
    <mergeCell ref="N11:N12"/>
    <mergeCell ref="O11:O12"/>
  </mergeCells>
  <phoneticPr fontId="0" type="noConversion"/>
  <printOptions horizontalCentered="1"/>
  <pageMargins left="0.25" right="0.25" top="0.75" bottom="0.5" header="0.75" footer="0.5"/>
  <pageSetup scale="80" firstPageNumber="44" fitToHeight="10" orientation="portrait" useFirstPageNumber="1" r:id="rId1"/>
  <headerFooter alignWithMargins="0">
    <oddFooter>&amp;L&amp;8Maryland Department of Transportation
Maryland Transit Administration
Office of Local Transit Support&amp;C&amp;8&amp;D
&amp;R&amp;8&amp;F
&amp;A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5</xdr:col>
                    <xdr:colOff>114300</xdr:colOff>
                    <xdr:row>13</xdr:row>
                    <xdr:rowOff>12700</xdr:rowOff>
                  </from>
                  <to>
                    <xdr:col>6</xdr:col>
                    <xdr:colOff>0</xdr:colOff>
                    <xdr:row>14</xdr:row>
                    <xdr:rowOff>69850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6</xdr:col>
                    <xdr:colOff>114300</xdr:colOff>
                    <xdr:row>13</xdr:row>
                    <xdr:rowOff>12700</xdr:rowOff>
                  </from>
                  <to>
                    <xdr:col>6</xdr:col>
                    <xdr:colOff>419100</xdr:colOff>
                    <xdr:row>14</xdr:row>
                    <xdr:rowOff>69850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7</xdr:col>
                    <xdr:colOff>114300</xdr:colOff>
                    <xdr:row>13</xdr:row>
                    <xdr:rowOff>12700</xdr:rowOff>
                  </from>
                  <to>
                    <xdr:col>8</xdr:col>
                    <xdr:colOff>0</xdr:colOff>
                    <xdr:row>14</xdr:row>
                    <xdr:rowOff>69850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8</xdr:col>
                    <xdr:colOff>114300</xdr:colOff>
                    <xdr:row>13</xdr:row>
                    <xdr:rowOff>12700</xdr:rowOff>
                  </from>
                  <to>
                    <xdr:col>9</xdr:col>
                    <xdr:colOff>0</xdr:colOff>
                    <xdr:row>14</xdr:row>
                    <xdr:rowOff>69850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9</xdr:col>
                    <xdr:colOff>114300</xdr:colOff>
                    <xdr:row>13</xdr:row>
                    <xdr:rowOff>12700</xdr:rowOff>
                  </from>
                  <to>
                    <xdr:col>10</xdr:col>
                    <xdr:colOff>0</xdr:colOff>
                    <xdr:row>14</xdr:row>
                    <xdr:rowOff>69850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10</xdr:col>
                    <xdr:colOff>114300</xdr:colOff>
                    <xdr:row>13</xdr:row>
                    <xdr:rowOff>12700</xdr:rowOff>
                  </from>
                  <to>
                    <xdr:col>11</xdr:col>
                    <xdr:colOff>0</xdr:colOff>
                    <xdr:row>14</xdr:row>
                    <xdr:rowOff>69850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5</xdr:col>
                    <xdr:colOff>114300</xdr:colOff>
                    <xdr:row>14</xdr:row>
                    <xdr:rowOff>12700</xdr:rowOff>
                  </from>
                  <to>
                    <xdr:col>6</xdr:col>
                    <xdr:colOff>0</xdr:colOff>
                    <xdr:row>14</xdr:row>
                    <xdr:rowOff>228600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6</xdr:col>
                    <xdr:colOff>114300</xdr:colOff>
                    <xdr:row>14</xdr:row>
                    <xdr:rowOff>12700</xdr:rowOff>
                  </from>
                  <to>
                    <xdr:col>6</xdr:col>
                    <xdr:colOff>419100</xdr:colOff>
                    <xdr:row>14</xdr:row>
                    <xdr:rowOff>228600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7</xdr:col>
                    <xdr:colOff>114300</xdr:colOff>
                    <xdr:row>14</xdr:row>
                    <xdr:rowOff>12700</xdr:rowOff>
                  </from>
                  <to>
                    <xdr:col>8</xdr:col>
                    <xdr:colOff>0</xdr:colOff>
                    <xdr:row>14</xdr:row>
                    <xdr:rowOff>228600</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8</xdr:col>
                    <xdr:colOff>114300</xdr:colOff>
                    <xdr:row>14</xdr:row>
                    <xdr:rowOff>12700</xdr:rowOff>
                  </from>
                  <to>
                    <xdr:col>9</xdr:col>
                    <xdr:colOff>0</xdr:colOff>
                    <xdr:row>14</xdr:row>
                    <xdr:rowOff>228600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9</xdr:col>
                    <xdr:colOff>114300</xdr:colOff>
                    <xdr:row>14</xdr:row>
                    <xdr:rowOff>12700</xdr:rowOff>
                  </from>
                  <to>
                    <xdr:col>10</xdr:col>
                    <xdr:colOff>0</xdr:colOff>
                    <xdr:row>14</xdr:row>
                    <xdr:rowOff>228600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10</xdr:col>
                    <xdr:colOff>114300</xdr:colOff>
                    <xdr:row>14</xdr:row>
                    <xdr:rowOff>12700</xdr:rowOff>
                  </from>
                  <to>
                    <xdr:col>11</xdr:col>
                    <xdr:colOff>0</xdr:colOff>
                    <xdr:row>14</xdr:row>
                    <xdr:rowOff>228600</xdr:rowOff>
                  </to>
                </anchor>
              </controlPr>
            </control>
          </mc:Choice>
        </mc:AlternateContent>
        <mc:AlternateContent xmlns:mc="http://schemas.openxmlformats.org/markup-compatibility/2006">
          <mc:Choice Requires="x14">
            <control shapeId="10258" r:id="rId16" name="Check Box 18">
              <controlPr defaultSize="0" autoFill="0" autoLine="0" autoPict="0">
                <anchor moveWithCells="1">
                  <from>
                    <xdr:col>5</xdr:col>
                    <xdr:colOff>114300</xdr:colOff>
                    <xdr:row>15</xdr:row>
                    <xdr:rowOff>12700</xdr:rowOff>
                  </from>
                  <to>
                    <xdr:col>6</xdr:col>
                    <xdr:colOff>0</xdr:colOff>
                    <xdr:row>15</xdr:row>
                    <xdr:rowOff>228600</xdr:rowOff>
                  </to>
                </anchor>
              </controlPr>
            </control>
          </mc:Choice>
        </mc:AlternateContent>
        <mc:AlternateContent xmlns:mc="http://schemas.openxmlformats.org/markup-compatibility/2006">
          <mc:Choice Requires="x14">
            <control shapeId="10259" r:id="rId17" name="Check Box 19">
              <controlPr defaultSize="0" autoFill="0" autoLine="0" autoPict="0">
                <anchor moveWithCells="1">
                  <from>
                    <xdr:col>6</xdr:col>
                    <xdr:colOff>114300</xdr:colOff>
                    <xdr:row>15</xdr:row>
                    <xdr:rowOff>12700</xdr:rowOff>
                  </from>
                  <to>
                    <xdr:col>6</xdr:col>
                    <xdr:colOff>419100</xdr:colOff>
                    <xdr:row>15</xdr:row>
                    <xdr:rowOff>228600</xdr:rowOff>
                  </to>
                </anchor>
              </controlPr>
            </control>
          </mc:Choice>
        </mc:AlternateContent>
        <mc:AlternateContent xmlns:mc="http://schemas.openxmlformats.org/markup-compatibility/2006">
          <mc:Choice Requires="x14">
            <control shapeId="10260" r:id="rId18" name="Check Box 20">
              <controlPr defaultSize="0" autoFill="0" autoLine="0" autoPict="0">
                <anchor moveWithCells="1">
                  <from>
                    <xdr:col>7</xdr:col>
                    <xdr:colOff>114300</xdr:colOff>
                    <xdr:row>15</xdr:row>
                    <xdr:rowOff>12700</xdr:rowOff>
                  </from>
                  <to>
                    <xdr:col>8</xdr:col>
                    <xdr:colOff>0</xdr:colOff>
                    <xdr:row>15</xdr:row>
                    <xdr:rowOff>228600</xdr:rowOff>
                  </to>
                </anchor>
              </controlPr>
            </control>
          </mc:Choice>
        </mc:AlternateContent>
        <mc:AlternateContent xmlns:mc="http://schemas.openxmlformats.org/markup-compatibility/2006">
          <mc:Choice Requires="x14">
            <control shapeId="10261" r:id="rId19" name="Check Box 21">
              <controlPr defaultSize="0" autoFill="0" autoLine="0" autoPict="0">
                <anchor moveWithCells="1">
                  <from>
                    <xdr:col>8</xdr:col>
                    <xdr:colOff>114300</xdr:colOff>
                    <xdr:row>15</xdr:row>
                    <xdr:rowOff>12700</xdr:rowOff>
                  </from>
                  <to>
                    <xdr:col>9</xdr:col>
                    <xdr:colOff>0</xdr:colOff>
                    <xdr:row>15</xdr:row>
                    <xdr:rowOff>228600</xdr:rowOff>
                  </to>
                </anchor>
              </controlPr>
            </control>
          </mc:Choice>
        </mc:AlternateContent>
        <mc:AlternateContent xmlns:mc="http://schemas.openxmlformats.org/markup-compatibility/2006">
          <mc:Choice Requires="x14">
            <control shapeId="10262" r:id="rId20" name="Check Box 22">
              <controlPr defaultSize="0" autoFill="0" autoLine="0" autoPict="0">
                <anchor moveWithCells="1">
                  <from>
                    <xdr:col>9</xdr:col>
                    <xdr:colOff>114300</xdr:colOff>
                    <xdr:row>15</xdr:row>
                    <xdr:rowOff>12700</xdr:rowOff>
                  </from>
                  <to>
                    <xdr:col>10</xdr:col>
                    <xdr:colOff>0</xdr:colOff>
                    <xdr:row>15</xdr:row>
                    <xdr:rowOff>228600</xdr:rowOff>
                  </to>
                </anchor>
              </controlPr>
            </control>
          </mc:Choice>
        </mc:AlternateContent>
        <mc:AlternateContent xmlns:mc="http://schemas.openxmlformats.org/markup-compatibility/2006">
          <mc:Choice Requires="x14">
            <control shapeId="10263" r:id="rId21" name="Check Box 23">
              <controlPr defaultSize="0" autoFill="0" autoLine="0" autoPict="0">
                <anchor moveWithCells="1">
                  <from>
                    <xdr:col>10</xdr:col>
                    <xdr:colOff>114300</xdr:colOff>
                    <xdr:row>15</xdr:row>
                    <xdr:rowOff>12700</xdr:rowOff>
                  </from>
                  <to>
                    <xdr:col>11</xdr:col>
                    <xdr:colOff>0</xdr:colOff>
                    <xdr:row>15</xdr:row>
                    <xdr:rowOff>228600</xdr:rowOff>
                  </to>
                </anchor>
              </controlPr>
            </control>
          </mc:Choice>
        </mc:AlternateContent>
        <mc:AlternateContent xmlns:mc="http://schemas.openxmlformats.org/markup-compatibility/2006">
          <mc:Choice Requires="x14">
            <control shapeId="10266" r:id="rId22" name="Check Box 26">
              <controlPr defaultSize="0" autoFill="0" autoLine="0" autoPict="0">
                <anchor moveWithCells="1">
                  <from>
                    <xdr:col>5</xdr:col>
                    <xdr:colOff>114300</xdr:colOff>
                    <xdr:row>16</xdr:row>
                    <xdr:rowOff>12700</xdr:rowOff>
                  </from>
                  <to>
                    <xdr:col>6</xdr:col>
                    <xdr:colOff>0</xdr:colOff>
                    <xdr:row>16</xdr:row>
                    <xdr:rowOff>228600</xdr:rowOff>
                  </to>
                </anchor>
              </controlPr>
            </control>
          </mc:Choice>
        </mc:AlternateContent>
        <mc:AlternateContent xmlns:mc="http://schemas.openxmlformats.org/markup-compatibility/2006">
          <mc:Choice Requires="x14">
            <control shapeId="10267" r:id="rId23" name="Check Box 27">
              <controlPr defaultSize="0" autoFill="0" autoLine="0" autoPict="0">
                <anchor moveWithCells="1">
                  <from>
                    <xdr:col>6</xdr:col>
                    <xdr:colOff>114300</xdr:colOff>
                    <xdr:row>16</xdr:row>
                    <xdr:rowOff>12700</xdr:rowOff>
                  </from>
                  <to>
                    <xdr:col>6</xdr:col>
                    <xdr:colOff>419100</xdr:colOff>
                    <xdr:row>16</xdr:row>
                    <xdr:rowOff>228600</xdr:rowOff>
                  </to>
                </anchor>
              </controlPr>
            </control>
          </mc:Choice>
        </mc:AlternateContent>
        <mc:AlternateContent xmlns:mc="http://schemas.openxmlformats.org/markup-compatibility/2006">
          <mc:Choice Requires="x14">
            <control shapeId="10268" r:id="rId24" name="Check Box 28">
              <controlPr defaultSize="0" autoFill="0" autoLine="0" autoPict="0">
                <anchor moveWithCells="1">
                  <from>
                    <xdr:col>7</xdr:col>
                    <xdr:colOff>114300</xdr:colOff>
                    <xdr:row>16</xdr:row>
                    <xdr:rowOff>12700</xdr:rowOff>
                  </from>
                  <to>
                    <xdr:col>8</xdr:col>
                    <xdr:colOff>0</xdr:colOff>
                    <xdr:row>16</xdr:row>
                    <xdr:rowOff>228600</xdr:rowOff>
                  </to>
                </anchor>
              </controlPr>
            </control>
          </mc:Choice>
        </mc:AlternateContent>
        <mc:AlternateContent xmlns:mc="http://schemas.openxmlformats.org/markup-compatibility/2006">
          <mc:Choice Requires="x14">
            <control shapeId="10269" r:id="rId25" name="Check Box 29">
              <controlPr defaultSize="0" autoFill="0" autoLine="0" autoPict="0">
                <anchor moveWithCells="1">
                  <from>
                    <xdr:col>8</xdr:col>
                    <xdr:colOff>114300</xdr:colOff>
                    <xdr:row>16</xdr:row>
                    <xdr:rowOff>12700</xdr:rowOff>
                  </from>
                  <to>
                    <xdr:col>9</xdr:col>
                    <xdr:colOff>0</xdr:colOff>
                    <xdr:row>16</xdr:row>
                    <xdr:rowOff>228600</xdr:rowOff>
                  </to>
                </anchor>
              </controlPr>
            </control>
          </mc:Choice>
        </mc:AlternateContent>
        <mc:AlternateContent xmlns:mc="http://schemas.openxmlformats.org/markup-compatibility/2006">
          <mc:Choice Requires="x14">
            <control shapeId="10270" r:id="rId26" name="Check Box 30">
              <controlPr defaultSize="0" autoFill="0" autoLine="0" autoPict="0">
                <anchor moveWithCells="1">
                  <from>
                    <xdr:col>9</xdr:col>
                    <xdr:colOff>114300</xdr:colOff>
                    <xdr:row>16</xdr:row>
                    <xdr:rowOff>12700</xdr:rowOff>
                  </from>
                  <to>
                    <xdr:col>10</xdr:col>
                    <xdr:colOff>0</xdr:colOff>
                    <xdr:row>16</xdr:row>
                    <xdr:rowOff>228600</xdr:rowOff>
                  </to>
                </anchor>
              </controlPr>
            </control>
          </mc:Choice>
        </mc:AlternateContent>
        <mc:AlternateContent xmlns:mc="http://schemas.openxmlformats.org/markup-compatibility/2006">
          <mc:Choice Requires="x14">
            <control shapeId="10271" r:id="rId27" name="Check Box 31">
              <controlPr defaultSize="0" autoFill="0" autoLine="0" autoPict="0">
                <anchor moveWithCells="1">
                  <from>
                    <xdr:col>10</xdr:col>
                    <xdr:colOff>114300</xdr:colOff>
                    <xdr:row>16</xdr:row>
                    <xdr:rowOff>12700</xdr:rowOff>
                  </from>
                  <to>
                    <xdr:col>11</xdr:col>
                    <xdr:colOff>0</xdr:colOff>
                    <xdr:row>16</xdr:row>
                    <xdr:rowOff>228600</xdr:rowOff>
                  </to>
                </anchor>
              </controlPr>
            </control>
          </mc:Choice>
        </mc:AlternateContent>
        <mc:AlternateContent xmlns:mc="http://schemas.openxmlformats.org/markup-compatibility/2006">
          <mc:Choice Requires="x14">
            <control shapeId="10274" r:id="rId28" name="Check Box 34">
              <controlPr defaultSize="0" autoFill="0" autoLine="0" autoPict="0">
                <anchor moveWithCells="1">
                  <from>
                    <xdr:col>5</xdr:col>
                    <xdr:colOff>114300</xdr:colOff>
                    <xdr:row>17</xdr:row>
                    <xdr:rowOff>12700</xdr:rowOff>
                  </from>
                  <to>
                    <xdr:col>6</xdr:col>
                    <xdr:colOff>0</xdr:colOff>
                    <xdr:row>17</xdr:row>
                    <xdr:rowOff>228600</xdr:rowOff>
                  </to>
                </anchor>
              </controlPr>
            </control>
          </mc:Choice>
        </mc:AlternateContent>
        <mc:AlternateContent xmlns:mc="http://schemas.openxmlformats.org/markup-compatibility/2006">
          <mc:Choice Requires="x14">
            <control shapeId="10275" r:id="rId29" name="Check Box 35">
              <controlPr defaultSize="0" autoFill="0" autoLine="0" autoPict="0">
                <anchor moveWithCells="1">
                  <from>
                    <xdr:col>6</xdr:col>
                    <xdr:colOff>114300</xdr:colOff>
                    <xdr:row>17</xdr:row>
                    <xdr:rowOff>12700</xdr:rowOff>
                  </from>
                  <to>
                    <xdr:col>6</xdr:col>
                    <xdr:colOff>419100</xdr:colOff>
                    <xdr:row>17</xdr:row>
                    <xdr:rowOff>228600</xdr:rowOff>
                  </to>
                </anchor>
              </controlPr>
            </control>
          </mc:Choice>
        </mc:AlternateContent>
        <mc:AlternateContent xmlns:mc="http://schemas.openxmlformats.org/markup-compatibility/2006">
          <mc:Choice Requires="x14">
            <control shapeId="10276" r:id="rId30" name="Check Box 36">
              <controlPr defaultSize="0" autoFill="0" autoLine="0" autoPict="0">
                <anchor moveWithCells="1">
                  <from>
                    <xdr:col>7</xdr:col>
                    <xdr:colOff>114300</xdr:colOff>
                    <xdr:row>17</xdr:row>
                    <xdr:rowOff>12700</xdr:rowOff>
                  </from>
                  <to>
                    <xdr:col>8</xdr:col>
                    <xdr:colOff>0</xdr:colOff>
                    <xdr:row>17</xdr:row>
                    <xdr:rowOff>228600</xdr:rowOff>
                  </to>
                </anchor>
              </controlPr>
            </control>
          </mc:Choice>
        </mc:AlternateContent>
        <mc:AlternateContent xmlns:mc="http://schemas.openxmlformats.org/markup-compatibility/2006">
          <mc:Choice Requires="x14">
            <control shapeId="10277" r:id="rId31" name="Check Box 37">
              <controlPr defaultSize="0" autoFill="0" autoLine="0" autoPict="0">
                <anchor moveWithCells="1">
                  <from>
                    <xdr:col>8</xdr:col>
                    <xdr:colOff>114300</xdr:colOff>
                    <xdr:row>17</xdr:row>
                    <xdr:rowOff>12700</xdr:rowOff>
                  </from>
                  <to>
                    <xdr:col>9</xdr:col>
                    <xdr:colOff>0</xdr:colOff>
                    <xdr:row>17</xdr:row>
                    <xdr:rowOff>228600</xdr:rowOff>
                  </to>
                </anchor>
              </controlPr>
            </control>
          </mc:Choice>
        </mc:AlternateContent>
        <mc:AlternateContent xmlns:mc="http://schemas.openxmlformats.org/markup-compatibility/2006">
          <mc:Choice Requires="x14">
            <control shapeId="10278" r:id="rId32" name="Check Box 38">
              <controlPr defaultSize="0" autoFill="0" autoLine="0" autoPict="0">
                <anchor moveWithCells="1">
                  <from>
                    <xdr:col>9</xdr:col>
                    <xdr:colOff>114300</xdr:colOff>
                    <xdr:row>17</xdr:row>
                    <xdr:rowOff>12700</xdr:rowOff>
                  </from>
                  <to>
                    <xdr:col>10</xdr:col>
                    <xdr:colOff>0</xdr:colOff>
                    <xdr:row>17</xdr:row>
                    <xdr:rowOff>228600</xdr:rowOff>
                  </to>
                </anchor>
              </controlPr>
            </control>
          </mc:Choice>
        </mc:AlternateContent>
        <mc:AlternateContent xmlns:mc="http://schemas.openxmlformats.org/markup-compatibility/2006">
          <mc:Choice Requires="x14">
            <control shapeId="10279" r:id="rId33" name="Check Box 39">
              <controlPr defaultSize="0" autoFill="0" autoLine="0" autoPict="0">
                <anchor moveWithCells="1">
                  <from>
                    <xdr:col>10</xdr:col>
                    <xdr:colOff>114300</xdr:colOff>
                    <xdr:row>17</xdr:row>
                    <xdr:rowOff>12700</xdr:rowOff>
                  </from>
                  <to>
                    <xdr:col>11</xdr:col>
                    <xdr:colOff>0</xdr:colOff>
                    <xdr:row>17</xdr:row>
                    <xdr:rowOff>228600</xdr:rowOff>
                  </to>
                </anchor>
              </controlPr>
            </control>
          </mc:Choice>
        </mc:AlternateContent>
        <mc:AlternateContent xmlns:mc="http://schemas.openxmlformats.org/markup-compatibility/2006">
          <mc:Choice Requires="x14">
            <control shapeId="10282" r:id="rId34" name="Check Box 42">
              <controlPr defaultSize="0" autoFill="0" autoLine="0" autoPict="0">
                <anchor moveWithCells="1">
                  <from>
                    <xdr:col>5</xdr:col>
                    <xdr:colOff>114300</xdr:colOff>
                    <xdr:row>18</xdr:row>
                    <xdr:rowOff>12700</xdr:rowOff>
                  </from>
                  <to>
                    <xdr:col>6</xdr:col>
                    <xdr:colOff>0</xdr:colOff>
                    <xdr:row>18</xdr:row>
                    <xdr:rowOff>228600</xdr:rowOff>
                  </to>
                </anchor>
              </controlPr>
            </control>
          </mc:Choice>
        </mc:AlternateContent>
        <mc:AlternateContent xmlns:mc="http://schemas.openxmlformats.org/markup-compatibility/2006">
          <mc:Choice Requires="x14">
            <control shapeId="10283" r:id="rId35" name="Check Box 43">
              <controlPr defaultSize="0" autoFill="0" autoLine="0" autoPict="0">
                <anchor moveWithCells="1">
                  <from>
                    <xdr:col>6</xdr:col>
                    <xdr:colOff>114300</xdr:colOff>
                    <xdr:row>18</xdr:row>
                    <xdr:rowOff>12700</xdr:rowOff>
                  </from>
                  <to>
                    <xdr:col>6</xdr:col>
                    <xdr:colOff>419100</xdr:colOff>
                    <xdr:row>18</xdr:row>
                    <xdr:rowOff>228600</xdr:rowOff>
                  </to>
                </anchor>
              </controlPr>
            </control>
          </mc:Choice>
        </mc:AlternateContent>
        <mc:AlternateContent xmlns:mc="http://schemas.openxmlformats.org/markup-compatibility/2006">
          <mc:Choice Requires="x14">
            <control shapeId="10284" r:id="rId36" name="Check Box 44">
              <controlPr defaultSize="0" autoFill="0" autoLine="0" autoPict="0">
                <anchor moveWithCells="1">
                  <from>
                    <xdr:col>7</xdr:col>
                    <xdr:colOff>114300</xdr:colOff>
                    <xdr:row>18</xdr:row>
                    <xdr:rowOff>12700</xdr:rowOff>
                  </from>
                  <to>
                    <xdr:col>8</xdr:col>
                    <xdr:colOff>0</xdr:colOff>
                    <xdr:row>18</xdr:row>
                    <xdr:rowOff>228600</xdr:rowOff>
                  </to>
                </anchor>
              </controlPr>
            </control>
          </mc:Choice>
        </mc:AlternateContent>
        <mc:AlternateContent xmlns:mc="http://schemas.openxmlformats.org/markup-compatibility/2006">
          <mc:Choice Requires="x14">
            <control shapeId="10285" r:id="rId37" name="Check Box 45">
              <controlPr defaultSize="0" autoFill="0" autoLine="0" autoPict="0">
                <anchor moveWithCells="1">
                  <from>
                    <xdr:col>8</xdr:col>
                    <xdr:colOff>114300</xdr:colOff>
                    <xdr:row>18</xdr:row>
                    <xdr:rowOff>12700</xdr:rowOff>
                  </from>
                  <to>
                    <xdr:col>9</xdr:col>
                    <xdr:colOff>0</xdr:colOff>
                    <xdr:row>18</xdr:row>
                    <xdr:rowOff>228600</xdr:rowOff>
                  </to>
                </anchor>
              </controlPr>
            </control>
          </mc:Choice>
        </mc:AlternateContent>
        <mc:AlternateContent xmlns:mc="http://schemas.openxmlformats.org/markup-compatibility/2006">
          <mc:Choice Requires="x14">
            <control shapeId="10286" r:id="rId38" name="Check Box 46">
              <controlPr defaultSize="0" autoFill="0" autoLine="0" autoPict="0">
                <anchor moveWithCells="1">
                  <from>
                    <xdr:col>9</xdr:col>
                    <xdr:colOff>114300</xdr:colOff>
                    <xdr:row>18</xdr:row>
                    <xdr:rowOff>12700</xdr:rowOff>
                  </from>
                  <to>
                    <xdr:col>10</xdr:col>
                    <xdr:colOff>0</xdr:colOff>
                    <xdr:row>18</xdr:row>
                    <xdr:rowOff>228600</xdr:rowOff>
                  </to>
                </anchor>
              </controlPr>
            </control>
          </mc:Choice>
        </mc:AlternateContent>
        <mc:AlternateContent xmlns:mc="http://schemas.openxmlformats.org/markup-compatibility/2006">
          <mc:Choice Requires="x14">
            <control shapeId="10287" r:id="rId39" name="Check Box 47">
              <controlPr defaultSize="0" autoFill="0" autoLine="0" autoPict="0">
                <anchor moveWithCells="1">
                  <from>
                    <xdr:col>10</xdr:col>
                    <xdr:colOff>114300</xdr:colOff>
                    <xdr:row>18</xdr:row>
                    <xdr:rowOff>12700</xdr:rowOff>
                  </from>
                  <to>
                    <xdr:col>11</xdr:col>
                    <xdr:colOff>0</xdr:colOff>
                    <xdr:row>18</xdr:row>
                    <xdr:rowOff>228600</xdr:rowOff>
                  </to>
                </anchor>
              </controlPr>
            </control>
          </mc:Choice>
        </mc:AlternateContent>
        <mc:AlternateContent xmlns:mc="http://schemas.openxmlformats.org/markup-compatibility/2006">
          <mc:Choice Requires="x14">
            <control shapeId="10290" r:id="rId40" name="Check Box 50">
              <controlPr defaultSize="0" autoFill="0" autoLine="0" autoPict="0">
                <anchor moveWithCells="1">
                  <from>
                    <xdr:col>5</xdr:col>
                    <xdr:colOff>114300</xdr:colOff>
                    <xdr:row>19</xdr:row>
                    <xdr:rowOff>12700</xdr:rowOff>
                  </from>
                  <to>
                    <xdr:col>6</xdr:col>
                    <xdr:colOff>0</xdr:colOff>
                    <xdr:row>19</xdr:row>
                    <xdr:rowOff>228600</xdr:rowOff>
                  </to>
                </anchor>
              </controlPr>
            </control>
          </mc:Choice>
        </mc:AlternateContent>
        <mc:AlternateContent xmlns:mc="http://schemas.openxmlformats.org/markup-compatibility/2006">
          <mc:Choice Requires="x14">
            <control shapeId="10291" r:id="rId41" name="Check Box 51">
              <controlPr defaultSize="0" autoFill="0" autoLine="0" autoPict="0">
                <anchor moveWithCells="1">
                  <from>
                    <xdr:col>6</xdr:col>
                    <xdr:colOff>114300</xdr:colOff>
                    <xdr:row>19</xdr:row>
                    <xdr:rowOff>12700</xdr:rowOff>
                  </from>
                  <to>
                    <xdr:col>6</xdr:col>
                    <xdr:colOff>419100</xdr:colOff>
                    <xdr:row>19</xdr:row>
                    <xdr:rowOff>228600</xdr:rowOff>
                  </to>
                </anchor>
              </controlPr>
            </control>
          </mc:Choice>
        </mc:AlternateContent>
        <mc:AlternateContent xmlns:mc="http://schemas.openxmlformats.org/markup-compatibility/2006">
          <mc:Choice Requires="x14">
            <control shapeId="10292" r:id="rId42" name="Check Box 52">
              <controlPr defaultSize="0" autoFill="0" autoLine="0" autoPict="0">
                <anchor moveWithCells="1">
                  <from>
                    <xdr:col>7</xdr:col>
                    <xdr:colOff>114300</xdr:colOff>
                    <xdr:row>19</xdr:row>
                    <xdr:rowOff>12700</xdr:rowOff>
                  </from>
                  <to>
                    <xdr:col>8</xdr:col>
                    <xdr:colOff>0</xdr:colOff>
                    <xdr:row>19</xdr:row>
                    <xdr:rowOff>228600</xdr:rowOff>
                  </to>
                </anchor>
              </controlPr>
            </control>
          </mc:Choice>
        </mc:AlternateContent>
        <mc:AlternateContent xmlns:mc="http://schemas.openxmlformats.org/markup-compatibility/2006">
          <mc:Choice Requires="x14">
            <control shapeId="10293" r:id="rId43" name="Check Box 53">
              <controlPr defaultSize="0" autoFill="0" autoLine="0" autoPict="0">
                <anchor moveWithCells="1">
                  <from>
                    <xdr:col>8</xdr:col>
                    <xdr:colOff>114300</xdr:colOff>
                    <xdr:row>19</xdr:row>
                    <xdr:rowOff>12700</xdr:rowOff>
                  </from>
                  <to>
                    <xdr:col>9</xdr:col>
                    <xdr:colOff>0</xdr:colOff>
                    <xdr:row>19</xdr:row>
                    <xdr:rowOff>228600</xdr:rowOff>
                  </to>
                </anchor>
              </controlPr>
            </control>
          </mc:Choice>
        </mc:AlternateContent>
        <mc:AlternateContent xmlns:mc="http://schemas.openxmlformats.org/markup-compatibility/2006">
          <mc:Choice Requires="x14">
            <control shapeId="10294" r:id="rId44" name="Check Box 54">
              <controlPr defaultSize="0" autoFill="0" autoLine="0" autoPict="0">
                <anchor moveWithCells="1">
                  <from>
                    <xdr:col>9</xdr:col>
                    <xdr:colOff>114300</xdr:colOff>
                    <xdr:row>19</xdr:row>
                    <xdr:rowOff>12700</xdr:rowOff>
                  </from>
                  <to>
                    <xdr:col>10</xdr:col>
                    <xdr:colOff>0</xdr:colOff>
                    <xdr:row>19</xdr:row>
                    <xdr:rowOff>228600</xdr:rowOff>
                  </to>
                </anchor>
              </controlPr>
            </control>
          </mc:Choice>
        </mc:AlternateContent>
        <mc:AlternateContent xmlns:mc="http://schemas.openxmlformats.org/markup-compatibility/2006">
          <mc:Choice Requires="x14">
            <control shapeId="10295" r:id="rId45" name="Check Box 55">
              <controlPr defaultSize="0" autoFill="0" autoLine="0" autoPict="0">
                <anchor moveWithCells="1">
                  <from>
                    <xdr:col>10</xdr:col>
                    <xdr:colOff>114300</xdr:colOff>
                    <xdr:row>19</xdr:row>
                    <xdr:rowOff>12700</xdr:rowOff>
                  </from>
                  <to>
                    <xdr:col>11</xdr:col>
                    <xdr:colOff>0</xdr:colOff>
                    <xdr:row>19</xdr:row>
                    <xdr:rowOff>228600</xdr:rowOff>
                  </to>
                </anchor>
              </controlPr>
            </control>
          </mc:Choice>
        </mc:AlternateContent>
        <mc:AlternateContent xmlns:mc="http://schemas.openxmlformats.org/markup-compatibility/2006">
          <mc:Choice Requires="x14">
            <control shapeId="10298" r:id="rId46" name="Check Box 58">
              <controlPr defaultSize="0" autoFill="0" autoLine="0" autoPict="0">
                <anchor moveWithCells="1">
                  <from>
                    <xdr:col>5</xdr:col>
                    <xdr:colOff>114300</xdr:colOff>
                    <xdr:row>20</xdr:row>
                    <xdr:rowOff>12700</xdr:rowOff>
                  </from>
                  <to>
                    <xdr:col>6</xdr:col>
                    <xdr:colOff>0</xdr:colOff>
                    <xdr:row>20</xdr:row>
                    <xdr:rowOff>228600</xdr:rowOff>
                  </to>
                </anchor>
              </controlPr>
            </control>
          </mc:Choice>
        </mc:AlternateContent>
        <mc:AlternateContent xmlns:mc="http://schemas.openxmlformats.org/markup-compatibility/2006">
          <mc:Choice Requires="x14">
            <control shapeId="10299" r:id="rId47" name="Check Box 59">
              <controlPr defaultSize="0" autoFill="0" autoLine="0" autoPict="0">
                <anchor moveWithCells="1">
                  <from>
                    <xdr:col>6</xdr:col>
                    <xdr:colOff>114300</xdr:colOff>
                    <xdr:row>20</xdr:row>
                    <xdr:rowOff>12700</xdr:rowOff>
                  </from>
                  <to>
                    <xdr:col>6</xdr:col>
                    <xdr:colOff>419100</xdr:colOff>
                    <xdr:row>20</xdr:row>
                    <xdr:rowOff>228600</xdr:rowOff>
                  </to>
                </anchor>
              </controlPr>
            </control>
          </mc:Choice>
        </mc:AlternateContent>
        <mc:AlternateContent xmlns:mc="http://schemas.openxmlformats.org/markup-compatibility/2006">
          <mc:Choice Requires="x14">
            <control shapeId="10300" r:id="rId48" name="Check Box 60">
              <controlPr defaultSize="0" autoFill="0" autoLine="0" autoPict="0">
                <anchor moveWithCells="1">
                  <from>
                    <xdr:col>7</xdr:col>
                    <xdr:colOff>114300</xdr:colOff>
                    <xdr:row>20</xdr:row>
                    <xdr:rowOff>12700</xdr:rowOff>
                  </from>
                  <to>
                    <xdr:col>8</xdr:col>
                    <xdr:colOff>0</xdr:colOff>
                    <xdr:row>20</xdr:row>
                    <xdr:rowOff>228600</xdr:rowOff>
                  </to>
                </anchor>
              </controlPr>
            </control>
          </mc:Choice>
        </mc:AlternateContent>
        <mc:AlternateContent xmlns:mc="http://schemas.openxmlformats.org/markup-compatibility/2006">
          <mc:Choice Requires="x14">
            <control shapeId="10301" r:id="rId49" name="Check Box 61">
              <controlPr defaultSize="0" autoFill="0" autoLine="0" autoPict="0">
                <anchor moveWithCells="1">
                  <from>
                    <xdr:col>8</xdr:col>
                    <xdr:colOff>114300</xdr:colOff>
                    <xdr:row>20</xdr:row>
                    <xdr:rowOff>12700</xdr:rowOff>
                  </from>
                  <to>
                    <xdr:col>9</xdr:col>
                    <xdr:colOff>0</xdr:colOff>
                    <xdr:row>20</xdr:row>
                    <xdr:rowOff>228600</xdr:rowOff>
                  </to>
                </anchor>
              </controlPr>
            </control>
          </mc:Choice>
        </mc:AlternateContent>
        <mc:AlternateContent xmlns:mc="http://schemas.openxmlformats.org/markup-compatibility/2006">
          <mc:Choice Requires="x14">
            <control shapeId="10302" r:id="rId50" name="Check Box 62">
              <controlPr defaultSize="0" autoFill="0" autoLine="0" autoPict="0">
                <anchor moveWithCells="1">
                  <from>
                    <xdr:col>9</xdr:col>
                    <xdr:colOff>114300</xdr:colOff>
                    <xdr:row>20</xdr:row>
                    <xdr:rowOff>12700</xdr:rowOff>
                  </from>
                  <to>
                    <xdr:col>10</xdr:col>
                    <xdr:colOff>0</xdr:colOff>
                    <xdr:row>20</xdr:row>
                    <xdr:rowOff>228600</xdr:rowOff>
                  </to>
                </anchor>
              </controlPr>
            </control>
          </mc:Choice>
        </mc:AlternateContent>
        <mc:AlternateContent xmlns:mc="http://schemas.openxmlformats.org/markup-compatibility/2006">
          <mc:Choice Requires="x14">
            <control shapeId="10303" r:id="rId51" name="Check Box 63">
              <controlPr defaultSize="0" autoFill="0" autoLine="0" autoPict="0">
                <anchor moveWithCells="1">
                  <from>
                    <xdr:col>10</xdr:col>
                    <xdr:colOff>114300</xdr:colOff>
                    <xdr:row>20</xdr:row>
                    <xdr:rowOff>12700</xdr:rowOff>
                  </from>
                  <to>
                    <xdr:col>11</xdr:col>
                    <xdr:colOff>0</xdr:colOff>
                    <xdr:row>20</xdr:row>
                    <xdr:rowOff>228600</xdr:rowOff>
                  </to>
                </anchor>
              </controlPr>
            </control>
          </mc:Choice>
        </mc:AlternateContent>
        <mc:AlternateContent xmlns:mc="http://schemas.openxmlformats.org/markup-compatibility/2006">
          <mc:Choice Requires="x14">
            <control shapeId="10306" r:id="rId52" name="Check Box 66">
              <controlPr defaultSize="0" autoFill="0" autoLine="0" autoPict="0">
                <anchor moveWithCells="1">
                  <from>
                    <xdr:col>5</xdr:col>
                    <xdr:colOff>114300</xdr:colOff>
                    <xdr:row>21</xdr:row>
                    <xdr:rowOff>12700</xdr:rowOff>
                  </from>
                  <to>
                    <xdr:col>6</xdr:col>
                    <xdr:colOff>0</xdr:colOff>
                    <xdr:row>21</xdr:row>
                    <xdr:rowOff>228600</xdr:rowOff>
                  </to>
                </anchor>
              </controlPr>
            </control>
          </mc:Choice>
        </mc:AlternateContent>
        <mc:AlternateContent xmlns:mc="http://schemas.openxmlformats.org/markup-compatibility/2006">
          <mc:Choice Requires="x14">
            <control shapeId="10307" r:id="rId53" name="Check Box 67">
              <controlPr defaultSize="0" autoFill="0" autoLine="0" autoPict="0">
                <anchor moveWithCells="1">
                  <from>
                    <xdr:col>6</xdr:col>
                    <xdr:colOff>114300</xdr:colOff>
                    <xdr:row>21</xdr:row>
                    <xdr:rowOff>12700</xdr:rowOff>
                  </from>
                  <to>
                    <xdr:col>6</xdr:col>
                    <xdr:colOff>419100</xdr:colOff>
                    <xdr:row>21</xdr:row>
                    <xdr:rowOff>228600</xdr:rowOff>
                  </to>
                </anchor>
              </controlPr>
            </control>
          </mc:Choice>
        </mc:AlternateContent>
        <mc:AlternateContent xmlns:mc="http://schemas.openxmlformats.org/markup-compatibility/2006">
          <mc:Choice Requires="x14">
            <control shapeId="10308" r:id="rId54" name="Check Box 68">
              <controlPr defaultSize="0" autoFill="0" autoLine="0" autoPict="0">
                <anchor moveWithCells="1">
                  <from>
                    <xdr:col>7</xdr:col>
                    <xdr:colOff>114300</xdr:colOff>
                    <xdr:row>21</xdr:row>
                    <xdr:rowOff>12700</xdr:rowOff>
                  </from>
                  <to>
                    <xdr:col>8</xdr:col>
                    <xdr:colOff>0</xdr:colOff>
                    <xdr:row>21</xdr:row>
                    <xdr:rowOff>228600</xdr:rowOff>
                  </to>
                </anchor>
              </controlPr>
            </control>
          </mc:Choice>
        </mc:AlternateContent>
        <mc:AlternateContent xmlns:mc="http://schemas.openxmlformats.org/markup-compatibility/2006">
          <mc:Choice Requires="x14">
            <control shapeId="10309" r:id="rId55" name="Check Box 69">
              <controlPr defaultSize="0" autoFill="0" autoLine="0" autoPict="0">
                <anchor moveWithCells="1">
                  <from>
                    <xdr:col>8</xdr:col>
                    <xdr:colOff>114300</xdr:colOff>
                    <xdr:row>21</xdr:row>
                    <xdr:rowOff>12700</xdr:rowOff>
                  </from>
                  <to>
                    <xdr:col>9</xdr:col>
                    <xdr:colOff>0</xdr:colOff>
                    <xdr:row>21</xdr:row>
                    <xdr:rowOff>228600</xdr:rowOff>
                  </to>
                </anchor>
              </controlPr>
            </control>
          </mc:Choice>
        </mc:AlternateContent>
        <mc:AlternateContent xmlns:mc="http://schemas.openxmlformats.org/markup-compatibility/2006">
          <mc:Choice Requires="x14">
            <control shapeId="10310" r:id="rId56" name="Check Box 70">
              <controlPr defaultSize="0" autoFill="0" autoLine="0" autoPict="0">
                <anchor moveWithCells="1">
                  <from>
                    <xdr:col>9</xdr:col>
                    <xdr:colOff>114300</xdr:colOff>
                    <xdr:row>21</xdr:row>
                    <xdr:rowOff>12700</xdr:rowOff>
                  </from>
                  <to>
                    <xdr:col>10</xdr:col>
                    <xdr:colOff>0</xdr:colOff>
                    <xdr:row>21</xdr:row>
                    <xdr:rowOff>228600</xdr:rowOff>
                  </to>
                </anchor>
              </controlPr>
            </control>
          </mc:Choice>
        </mc:AlternateContent>
        <mc:AlternateContent xmlns:mc="http://schemas.openxmlformats.org/markup-compatibility/2006">
          <mc:Choice Requires="x14">
            <control shapeId="10311" r:id="rId57" name="Check Box 71">
              <controlPr defaultSize="0" autoFill="0" autoLine="0" autoPict="0">
                <anchor moveWithCells="1">
                  <from>
                    <xdr:col>10</xdr:col>
                    <xdr:colOff>114300</xdr:colOff>
                    <xdr:row>21</xdr:row>
                    <xdr:rowOff>12700</xdr:rowOff>
                  </from>
                  <to>
                    <xdr:col>11</xdr:col>
                    <xdr:colOff>0</xdr:colOff>
                    <xdr:row>21</xdr:row>
                    <xdr:rowOff>228600</xdr:rowOff>
                  </to>
                </anchor>
              </controlPr>
            </control>
          </mc:Choice>
        </mc:AlternateContent>
        <mc:AlternateContent xmlns:mc="http://schemas.openxmlformats.org/markup-compatibility/2006">
          <mc:Choice Requires="x14">
            <control shapeId="10314" r:id="rId58" name="Check Box 74">
              <controlPr defaultSize="0" autoFill="0" autoLine="0" autoPict="0">
                <anchor moveWithCells="1">
                  <from>
                    <xdr:col>5</xdr:col>
                    <xdr:colOff>114300</xdr:colOff>
                    <xdr:row>22</xdr:row>
                    <xdr:rowOff>12700</xdr:rowOff>
                  </from>
                  <to>
                    <xdr:col>6</xdr:col>
                    <xdr:colOff>0</xdr:colOff>
                    <xdr:row>22</xdr:row>
                    <xdr:rowOff>228600</xdr:rowOff>
                  </to>
                </anchor>
              </controlPr>
            </control>
          </mc:Choice>
        </mc:AlternateContent>
        <mc:AlternateContent xmlns:mc="http://schemas.openxmlformats.org/markup-compatibility/2006">
          <mc:Choice Requires="x14">
            <control shapeId="10315" r:id="rId59" name="Check Box 75">
              <controlPr defaultSize="0" autoFill="0" autoLine="0" autoPict="0">
                <anchor moveWithCells="1">
                  <from>
                    <xdr:col>6</xdr:col>
                    <xdr:colOff>114300</xdr:colOff>
                    <xdr:row>22</xdr:row>
                    <xdr:rowOff>12700</xdr:rowOff>
                  </from>
                  <to>
                    <xdr:col>6</xdr:col>
                    <xdr:colOff>419100</xdr:colOff>
                    <xdr:row>22</xdr:row>
                    <xdr:rowOff>228600</xdr:rowOff>
                  </to>
                </anchor>
              </controlPr>
            </control>
          </mc:Choice>
        </mc:AlternateContent>
        <mc:AlternateContent xmlns:mc="http://schemas.openxmlformats.org/markup-compatibility/2006">
          <mc:Choice Requires="x14">
            <control shapeId="10316" r:id="rId60" name="Check Box 76">
              <controlPr defaultSize="0" autoFill="0" autoLine="0" autoPict="0">
                <anchor moveWithCells="1">
                  <from>
                    <xdr:col>7</xdr:col>
                    <xdr:colOff>114300</xdr:colOff>
                    <xdr:row>22</xdr:row>
                    <xdr:rowOff>12700</xdr:rowOff>
                  </from>
                  <to>
                    <xdr:col>8</xdr:col>
                    <xdr:colOff>0</xdr:colOff>
                    <xdr:row>22</xdr:row>
                    <xdr:rowOff>228600</xdr:rowOff>
                  </to>
                </anchor>
              </controlPr>
            </control>
          </mc:Choice>
        </mc:AlternateContent>
        <mc:AlternateContent xmlns:mc="http://schemas.openxmlformats.org/markup-compatibility/2006">
          <mc:Choice Requires="x14">
            <control shapeId="10317" r:id="rId61" name="Check Box 77">
              <controlPr defaultSize="0" autoFill="0" autoLine="0" autoPict="0">
                <anchor moveWithCells="1">
                  <from>
                    <xdr:col>8</xdr:col>
                    <xdr:colOff>114300</xdr:colOff>
                    <xdr:row>22</xdr:row>
                    <xdr:rowOff>12700</xdr:rowOff>
                  </from>
                  <to>
                    <xdr:col>9</xdr:col>
                    <xdr:colOff>0</xdr:colOff>
                    <xdr:row>22</xdr:row>
                    <xdr:rowOff>228600</xdr:rowOff>
                  </to>
                </anchor>
              </controlPr>
            </control>
          </mc:Choice>
        </mc:AlternateContent>
        <mc:AlternateContent xmlns:mc="http://schemas.openxmlformats.org/markup-compatibility/2006">
          <mc:Choice Requires="x14">
            <control shapeId="10318" r:id="rId62" name="Check Box 78">
              <controlPr defaultSize="0" autoFill="0" autoLine="0" autoPict="0">
                <anchor moveWithCells="1">
                  <from>
                    <xdr:col>9</xdr:col>
                    <xdr:colOff>114300</xdr:colOff>
                    <xdr:row>22</xdr:row>
                    <xdr:rowOff>12700</xdr:rowOff>
                  </from>
                  <to>
                    <xdr:col>10</xdr:col>
                    <xdr:colOff>0</xdr:colOff>
                    <xdr:row>22</xdr:row>
                    <xdr:rowOff>228600</xdr:rowOff>
                  </to>
                </anchor>
              </controlPr>
            </control>
          </mc:Choice>
        </mc:AlternateContent>
        <mc:AlternateContent xmlns:mc="http://schemas.openxmlformats.org/markup-compatibility/2006">
          <mc:Choice Requires="x14">
            <control shapeId="10319" r:id="rId63" name="Check Box 79">
              <controlPr defaultSize="0" autoFill="0" autoLine="0" autoPict="0">
                <anchor moveWithCells="1">
                  <from>
                    <xdr:col>10</xdr:col>
                    <xdr:colOff>114300</xdr:colOff>
                    <xdr:row>22</xdr:row>
                    <xdr:rowOff>12700</xdr:rowOff>
                  </from>
                  <to>
                    <xdr:col>11</xdr:col>
                    <xdr:colOff>0</xdr:colOff>
                    <xdr:row>22</xdr:row>
                    <xdr:rowOff>228600</xdr:rowOff>
                  </to>
                </anchor>
              </controlPr>
            </control>
          </mc:Choice>
        </mc:AlternateContent>
        <mc:AlternateContent xmlns:mc="http://schemas.openxmlformats.org/markup-compatibility/2006">
          <mc:Choice Requires="x14">
            <control shapeId="10322" r:id="rId64" name="Check Box 82">
              <controlPr defaultSize="0" autoFill="0" autoLine="0" autoPict="0">
                <anchor moveWithCells="1">
                  <from>
                    <xdr:col>5</xdr:col>
                    <xdr:colOff>114300</xdr:colOff>
                    <xdr:row>23</xdr:row>
                    <xdr:rowOff>12700</xdr:rowOff>
                  </from>
                  <to>
                    <xdr:col>6</xdr:col>
                    <xdr:colOff>0</xdr:colOff>
                    <xdr:row>23</xdr:row>
                    <xdr:rowOff>228600</xdr:rowOff>
                  </to>
                </anchor>
              </controlPr>
            </control>
          </mc:Choice>
        </mc:AlternateContent>
        <mc:AlternateContent xmlns:mc="http://schemas.openxmlformats.org/markup-compatibility/2006">
          <mc:Choice Requires="x14">
            <control shapeId="10323" r:id="rId65" name="Check Box 83">
              <controlPr defaultSize="0" autoFill="0" autoLine="0" autoPict="0">
                <anchor moveWithCells="1">
                  <from>
                    <xdr:col>6</xdr:col>
                    <xdr:colOff>114300</xdr:colOff>
                    <xdr:row>23</xdr:row>
                    <xdr:rowOff>12700</xdr:rowOff>
                  </from>
                  <to>
                    <xdr:col>6</xdr:col>
                    <xdr:colOff>419100</xdr:colOff>
                    <xdr:row>23</xdr:row>
                    <xdr:rowOff>228600</xdr:rowOff>
                  </to>
                </anchor>
              </controlPr>
            </control>
          </mc:Choice>
        </mc:AlternateContent>
        <mc:AlternateContent xmlns:mc="http://schemas.openxmlformats.org/markup-compatibility/2006">
          <mc:Choice Requires="x14">
            <control shapeId="10324" r:id="rId66" name="Check Box 84">
              <controlPr defaultSize="0" autoFill="0" autoLine="0" autoPict="0">
                <anchor moveWithCells="1">
                  <from>
                    <xdr:col>7</xdr:col>
                    <xdr:colOff>114300</xdr:colOff>
                    <xdr:row>23</xdr:row>
                    <xdr:rowOff>12700</xdr:rowOff>
                  </from>
                  <to>
                    <xdr:col>8</xdr:col>
                    <xdr:colOff>0</xdr:colOff>
                    <xdr:row>23</xdr:row>
                    <xdr:rowOff>228600</xdr:rowOff>
                  </to>
                </anchor>
              </controlPr>
            </control>
          </mc:Choice>
        </mc:AlternateContent>
        <mc:AlternateContent xmlns:mc="http://schemas.openxmlformats.org/markup-compatibility/2006">
          <mc:Choice Requires="x14">
            <control shapeId="10325" r:id="rId67" name="Check Box 85">
              <controlPr defaultSize="0" autoFill="0" autoLine="0" autoPict="0">
                <anchor moveWithCells="1">
                  <from>
                    <xdr:col>8</xdr:col>
                    <xdr:colOff>114300</xdr:colOff>
                    <xdr:row>23</xdr:row>
                    <xdr:rowOff>12700</xdr:rowOff>
                  </from>
                  <to>
                    <xdr:col>9</xdr:col>
                    <xdr:colOff>0</xdr:colOff>
                    <xdr:row>23</xdr:row>
                    <xdr:rowOff>228600</xdr:rowOff>
                  </to>
                </anchor>
              </controlPr>
            </control>
          </mc:Choice>
        </mc:AlternateContent>
        <mc:AlternateContent xmlns:mc="http://schemas.openxmlformats.org/markup-compatibility/2006">
          <mc:Choice Requires="x14">
            <control shapeId="10326" r:id="rId68" name="Check Box 86">
              <controlPr defaultSize="0" autoFill="0" autoLine="0" autoPict="0">
                <anchor moveWithCells="1">
                  <from>
                    <xdr:col>9</xdr:col>
                    <xdr:colOff>114300</xdr:colOff>
                    <xdr:row>23</xdr:row>
                    <xdr:rowOff>12700</xdr:rowOff>
                  </from>
                  <to>
                    <xdr:col>10</xdr:col>
                    <xdr:colOff>0</xdr:colOff>
                    <xdr:row>23</xdr:row>
                    <xdr:rowOff>228600</xdr:rowOff>
                  </to>
                </anchor>
              </controlPr>
            </control>
          </mc:Choice>
        </mc:AlternateContent>
        <mc:AlternateContent xmlns:mc="http://schemas.openxmlformats.org/markup-compatibility/2006">
          <mc:Choice Requires="x14">
            <control shapeId="10327" r:id="rId69" name="Check Box 87">
              <controlPr defaultSize="0" autoFill="0" autoLine="0" autoPict="0">
                <anchor moveWithCells="1">
                  <from>
                    <xdr:col>10</xdr:col>
                    <xdr:colOff>114300</xdr:colOff>
                    <xdr:row>23</xdr:row>
                    <xdr:rowOff>12700</xdr:rowOff>
                  </from>
                  <to>
                    <xdr:col>11</xdr:col>
                    <xdr:colOff>0</xdr:colOff>
                    <xdr:row>23</xdr:row>
                    <xdr:rowOff>228600</xdr:rowOff>
                  </to>
                </anchor>
              </controlPr>
            </control>
          </mc:Choice>
        </mc:AlternateContent>
        <mc:AlternateContent xmlns:mc="http://schemas.openxmlformats.org/markup-compatibility/2006">
          <mc:Choice Requires="x14">
            <control shapeId="10330" r:id="rId70" name="Check Box 90">
              <controlPr defaultSize="0" autoFill="0" autoLine="0" autoPict="0">
                <anchor moveWithCells="1">
                  <from>
                    <xdr:col>5</xdr:col>
                    <xdr:colOff>114300</xdr:colOff>
                    <xdr:row>24</xdr:row>
                    <xdr:rowOff>12700</xdr:rowOff>
                  </from>
                  <to>
                    <xdr:col>6</xdr:col>
                    <xdr:colOff>0</xdr:colOff>
                    <xdr:row>24</xdr:row>
                    <xdr:rowOff>228600</xdr:rowOff>
                  </to>
                </anchor>
              </controlPr>
            </control>
          </mc:Choice>
        </mc:AlternateContent>
        <mc:AlternateContent xmlns:mc="http://schemas.openxmlformats.org/markup-compatibility/2006">
          <mc:Choice Requires="x14">
            <control shapeId="10331" r:id="rId71" name="Check Box 91">
              <controlPr defaultSize="0" autoFill="0" autoLine="0" autoPict="0">
                <anchor moveWithCells="1">
                  <from>
                    <xdr:col>6</xdr:col>
                    <xdr:colOff>114300</xdr:colOff>
                    <xdr:row>24</xdr:row>
                    <xdr:rowOff>12700</xdr:rowOff>
                  </from>
                  <to>
                    <xdr:col>6</xdr:col>
                    <xdr:colOff>419100</xdr:colOff>
                    <xdr:row>24</xdr:row>
                    <xdr:rowOff>228600</xdr:rowOff>
                  </to>
                </anchor>
              </controlPr>
            </control>
          </mc:Choice>
        </mc:AlternateContent>
        <mc:AlternateContent xmlns:mc="http://schemas.openxmlformats.org/markup-compatibility/2006">
          <mc:Choice Requires="x14">
            <control shapeId="10332" r:id="rId72" name="Check Box 92">
              <controlPr defaultSize="0" autoFill="0" autoLine="0" autoPict="0">
                <anchor moveWithCells="1">
                  <from>
                    <xdr:col>7</xdr:col>
                    <xdr:colOff>114300</xdr:colOff>
                    <xdr:row>24</xdr:row>
                    <xdr:rowOff>12700</xdr:rowOff>
                  </from>
                  <to>
                    <xdr:col>8</xdr:col>
                    <xdr:colOff>0</xdr:colOff>
                    <xdr:row>24</xdr:row>
                    <xdr:rowOff>228600</xdr:rowOff>
                  </to>
                </anchor>
              </controlPr>
            </control>
          </mc:Choice>
        </mc:AlternateContent>
        <mc:AlternateContent xmlns:mc="http://schemas.openxmlformats.org/markup-compatibility/2006">
          <mc:Choice Requires="x14">
            <control shapeId="10333" r:id="rId73" name="Check Box 93">
              <controlPr defaultSize="0" autoFill="0" autoLine="0" autoPict="0">
                <anchor moveWithCells="1">
                  <from>
                    <xdr:col>8</xdr:col>
                    <xdr:colOff>114300</xdr:colOff>
                    <xdr:row>24</xdr:row>
                    <xdr:rowOff>12700</xdr:rowOff>
                  </from>
                  <to>
                    <xdr:col>9</xdr:col>
                    <xdr:colOff>0</xdr:colOff>
                    <xdr:row>24</xdr:row>
                    <xdr:rowOff>228600</xdr:rowOff>
                  </to>
                </anchor>
              </controlPr>
            </control>
          </mc:Choice>
        </mc:AlternateContent>
        <mc:AlternateContent xmlns:mc="http://schemas.openxmlformats.org/markup-compatibility/2006">
          <mc:Choice Requires="x14">
            <control shapeId="10334" r:id="rId74" name="Check Box 94">
              <controlPr defaultSize="0" autoFill="0" autoLine="0" autoPict="0">
                <anchor moveWithCells="1">
                  <from>
                    <xdr:col>9</xdr:col>
                    <xdr:colOff>114300</xdr:colOff>
                    <xdr:row>24</xdr:row>
                    <xdr:rowOff>12700</xdr:rowOff>
                  </from>
                  <to>
                    <xdr:col>10</xdr:col>
                    <xdr:colOff>0</xdr:colOff>
                    <xdr:row>24</xdr:row>
                    <xdr:rowOff>228600</xdr:rowOff>
                  </to>
                </anchor>
              </controlPr>
            </control>
          </mc:Choice>
        </mc:AlternateContent>
        <mc:AlternateContent xmlns:mc="http://schemas.openxmlformats.org/markup-compatibility/2006">
          <mc:Choice Requires="x14">
            <control shapeId="10335" r:id="rId75" name="Check Box 95">
              <controlPr defaultSize="0" autoFill="0" autoLine="0" autoPict="0">
                <anchor moveWithCells="1">
                  <from>
                    <xdr:col>10</xdr:col>
                    <xdr:colOff>114300</xdr:colOff>
                    <xdr:row>24</xdr:row>
                    <xdr:rowOff>12700</xdr:rowOff>
                  </from>
                  <to>
                    <xdr:col>11</xdr:col>
                    <xdr:colOff>0</xdr:colOff>
                    <xdr:row>24</xdr:row>
                    <xdr:rowOff>228600</xdr:rowOff>
                  </to>
                </anchor>
              </controlPr>
            </control>
          </mc:Choice>
        </mc:AlternateContent>
        <mc:AlternateContent xmlns:mc="http://schemas.openxmlformats.org/markup-compatibility/2006">
          <mc:Choice Requires="x14">
            <control shapeId="10338" r:id="rId76" name="Check Box 98">
              <controlPr defaultSize="0" autoFill="0" autoLine="0" autoPict="0">
                <anchor moveWithCells="1">
                  <from>
                    <xdr:col>5</xdr:col>
                    <xdr:colOff>114300</xdr:colOff>
                    <xdr:row>25</xdr:row>
                    <xdr:rowOff>12700</xdr:rowOff>
                  </from>
                  <to>
                    <xdr:col>6</xdr:col>
                    <xdr:colOff>0</xdr:colOff>
                    <xdr:row>25</xdr:row>
                    <xdr:rowOff>228600</xdr:rowOff>
                  </to>
                </anchor>
              </controlPr>
            </control>
          </mc:Choice>
        </mc:AlternateContent>
        <mc:AlternateContent xmlns:mc="http://schemas.openxmlformats.org/markup-compatibility/2006">
          <mc:Choice Requires="x14">
            <control shapeId="10339" r:id="rId77" name="Check Box 99">
              <controlPr defaultSize="0" autoFill="0" autoLine="0" autoPict="0">
                <anchor moveWithCells="1">
                  <from>
                    <xdr:col>6</xdr:col>
                    <xdr:colOff>114300</xdr:colOff>
                    <xdr:row>25</xdr:row>
                    <xdr:rowOff>12700</xdr:rowOff>
                  </from>
                  <to>
                    <xdr:col>6</xdr:col>
                    <xdr:colOff>419100</xdr:colOff>
                    <xdr:row>25</xdr:row>
                    <xdr:rowOff>228600</xdr:rowOff>
                  </to>
                </anchor>
              </controlPr>
            </control>
          </mc:Choice>
        </mc:AlternateContent>
        <mc:AlternateContent xmlns:mc="http://schemas.openxmlformats.org/markup-compatibility/2006">
          <mc:Choice Requires="x14">
            <control shapeId="10340" r:id="rId78" name="Check Box 100">
              <controlPr defaultSize="0" autoFill="0" autoLine="0" autoPict="0">
                <anchor moveWithCells="1">
                  <from>
                    <xdr:col>7</xdr:col>
                    <xdr:colOff>114300</xdr:colOff>
                    <xdr:row>25</xdr:row>
                    <xdr:rowOff>12700</xdr:rowOff>
                  </from>
                  <to>
                    <xdr:col>8</xdr:col>
                    <xdr:colOff>0</xdr:colOff>
                    <xdr:row>25</xdr:row>
                    <xdr:rowOff>228600</xdr:rowOff>
                  </to>
                </anchor>
              </controlPr>
            </control>
          </mc:Choice>
        </mc:AlternateContent>
        <mc:AlternateContent xmlns:mc="http://schemas.openxmlformats.org/markup-compatibility/2006">
          <mc:Choice Requires="x14">
            <control shapeId="10341" r:id="rId79" name="Check Box 101">
              <controlPr defaultSize="0" autoFill="0" autoLine="0" autoPict="0">
                <anchor moveWithCells="1">
                  <from>
                    <xdr:col>8</xdr:col>
                    <xdr:colOff>114300</xdr:colOff>
                    <xdr:row>25</xdr:row>
                    <xdr:rowOff>12700</xdr:rowOff>
                  </from>
                  <to>
                    <xdr:col>9</xdr:col>
                    <xdr:colOff>0</xdr:colOff>
                    <xdr:row>25</xdr:row>
                    <xdr:rowOff>228600</xdr:rowOff>
                  </to>
                </anchor>
              </controlPr>
            </control>
          </mc:Choice>
        </mc:AlternateContent>
        <mc:AlternateContent xmlns:mc="http://schemas.openxmlformats.org/markup-compatibility/2006">
          <mc:Choice Requires="x14">
            <control shapeId="10342" r:id="rId80" name="Check Box 102">
              <controlPr defaultSize="0" autoFill="0" autoLine="0" autoPict="0">
                <anchor moveWithCells="1">
                  <from>
                    <xdr:col>9</xdr:col>
                    <xdr:colOff>114300</xdr:colOff>
                    <xdr:row>25</xdr:row>
                    <xdr:rowOff>12700</xdr:rowOff>
                  </from>
                  <to>
                    <xdr:col>10</xdr:col>
                    <xdr:colOff>0</xdr:colOff>
                    <xdr:row>25</xdr:row>
                    <xdr:rowOff>228600</xdr:rowOff>
                  </to>
                </anchor>
              </controlPr>
            </control>
          </mc:Choice>
        </mc:AlternateContent>
        <mc:AlternateContent xmlns:mc="http://schemas.openxmlformats.org/markup-compatibility/2006">
          <mc:Choice Requires="x14">
            <control shapeId="10343" r:id="rId81" name="Check Box 103">
              <controlPr defaultSize="0" autoFill="0" autoLine="0" autoPict="0">
                <anchor moveWithCells="1">
                  <from>
                    <xdr:col>10</xdr:col>
                    <xdr:colOff>114300</xdr:colOff>
                    <xdr:row>25</xdr:row>
                    <xdr:rowOff>12700</xdr:rowOff>
                  </from>
                  <to>
                    <xdr:col>11</xdr:col>
                    <xdr:colOff>0</xdr:colOff>
                    <xdr:row>25</xdr:row>
                    <xdr:rowOff>228600</xdr:rowOff>
                  </to>
                </anchor>
              </controlPr>
            </control>
          </mc:Choice>
        </mc:AlternateContent>
        <mc:AlternateContent xmlns:mc="http://schemas.openxmlformats.org/markup-compatibility/2006">
          <mc:Choice Requires="x14">
            <control shapeId="10346" r:id="rId82" name="Check Box 106">
              <controlPr defaultSize="0" autoFill="0" autoLine="0" autoPict="0">
                <anchor moveWithCells="1">
                  <from>
                    <xdr:col>5</xdr:col>
                    <xdr:colOff>114300</xdr:colOff>
                    <xdr:row>26</xdr:row>
                    <xdr:rowOff>12700</xdr:rowOff>
                  </from>
                  <to>
                    <xdr:col>6</xdr:col>
                    <xdr:colOff>0</xdr:colOff>
                    <xdr:row>26</xdr:row>
                    <xdr:rowOff>228600</xdr:rowOff>
                  </to>
                </anchor>
              </controlPr>
            </control>
          </mc:Choice>
        </mc:AlternateContent>
        <mc:AlternateContent xmlns:mc="http://schemas.openxmlformats.org/markup-compatibility/2006">
          <mc:Choice Requires="x14">
            <control shapeId="10347" r:id="rId83" name="Check Box 107">
              <controlPr defaultSize="0" autoFill="0" autoLine="0" autoPict="0">
                <anchor moveWithCells="1">
                  <from>
                    <xdr:col>6</xdr:col>
                    <xdr:colOff>114300</xdr:colOff>
                    <xdr:row>26</xdr:row>
                    <xdr:rowOff>12700</xdr:rowOff>
                  </from>
                  <to>
                    <xdr:col>6</xdr:col>
                    <xdr:colOff>419100</xdr:colOff>
                    <xdr:row>26</xdr:row>
                    <xdr:rowOff>228600</xdr:rowOff>
                  </to>
                </anchor>
              </controlPr>
            </control>
          </mc:Choice>
        </mc:AlternateContent>
        <mc:AlternateContent xmlns:mc="http://schemas.openxmlformats.org/markup-compatibility/2006">
          <mc:Choice Requires="x14">
            <control shapeId="10348" r:id="rId84" name="Check Box 108">
              <controlPr defaultSize="0" autoFill="0" autoLine="0" autoPict="0">
                <anchor moveWithCells="1">
                  <from>
                    <xdr:col>7</xdr:col>
                    <xdr:colOff>114300</xdr:colOff>
                    <xdr:row>26</xdr:row>
                    <xdr:rowOff>12700</xdr:rowOff>
                  </from>
                  <to>
                    <xdr:col>8</xdr:col>
                    <xdr:colOff>0</xdr:colOff>
                    <xdr:row>26</xdr:row>
                    <xdr:rowOff>228600</xdr:rowOff>
                  </to>
                </anchor>
              </controlPr>
            </control>
          </mc:Choice>
        </mc:AlternateContent>
        <mc:AlternateContent xmlns:mc="http://schemas.openxmlformats.org/markup-compatibility/2006">
          <mc:Choice Requires="x14">
            <control shapeId="10349" r:id="rId85" name="Check Box 109">
              <controlPr defaultSize="0" autoFill="0" autoLine="0" autoPict="0">
                <anchor moveWithCells="1">
                  <from>
                    <xdr:col>8</xdr:col>
                    <xdr:colOff>114300</xdr:colOff>
                    <xdr:row>26</xdr:row>
                    <xdr:rowOff>12700</xdr:rowOff>
                  </from>
                  <to>
                    <xdr:col>9</xdr:col>
                    <xdr:colOff>0</xdr:colOff>
                    <xdr:row>26</xdr:row>
                    <xdr:rowOff>228600</xdr:rowOff>
                  </to>
                </anchor>
              </controlPr>
            </control>
          </mc:Choice>
        </mc:AlternateContent>
        <mc:AlternateContent xmlns:mc="http://schemas.openxmlformats.org/markup-compatibility/2006">
          <mc:Choice Requires="x14">
            <control shapeId="10350" r:id="rId86" name="Check Box 110">
              <controlPr defaultSize="0" autoFill="0" autoLine="0" autoPict="0">
                <anchor moveWithCells="1">
                  <from>
                    <xdr:col>9</xdr:col>
                    <xdr:colOff>114300</xdr:colOff>
                    <xdr:row>26</xdr:row>
                    <xdr:rowOff>12700</xdr:rowOff>
                  </from>
                  <to>
                    <xdr:col>10</xdr:col>
                    <xdr:colOff>0</xdr:colOff>
                    <xdr:row>26</xdr:row>
                    <xdr:rowOff>228600</xdr:rowOff>
                  </to>
                </anchor>
              </controlPr>
            </control>
          </mc:Choice>
        </mc:AlternateContent>
        <mc:AlternateContent xmlns:mc="http://schemas.openxmlformats.org/markup-compatibility/2006">
          <mc:Choice Requires="x14">
            <control shapeId="10351" r:id="rId87" name="Check Box 111">
              <controlPr defaultSize="0" autoFill="0" autoLine="0" autoPict="0">
                <anchor moveWithCells="1">
                  <from>
                    <xdr:col>10</xdr:col>
                    <xdr:colOff>114300</xdr:colOff>
                    <xdr:row>26</xdr:row>
                    <xdr:rowOff>12700</xdr:rowOff>
                  </from>
                  <to>
                    <xdr:col>11</xdr:col>
                    <xdr:colOff>0</xdr:colOff>
                    <xdr:row>26</xdr:row>
                    <xdr:rowOff>228600</xdr:rowOff>
                  </to>
                </anchor>
              </controlPr>
            </control>
          </mc:Choice>
        </mc:AlternateContent>
        <mc:AlternateContent xmlns:mc="http://schemas.openxmlformats.org/markup-compatibility/2006">
          <mc:Choice Requires="x14">
            <control shapeId="10354" r:id="rId88" name="Check Box 114">
              <controlPr defaultSize="0" autoFill="0" autoLine="0" autoPict="0">
                <anchor moveWithCells="1">
                  <from>
                    <xdr:col>5</xdr:col>
                    <xdr:colOff>114300</xdr:colOff>
                    <xdr:row>27</xdr:row>
                    <xdr:rowOff>12700</xdr:rowOff>
                  </from>
                  <to>
                    <xdr:col>6</xdr:col>
                    <xdr:colOff>0</xdr:colOff>
                    <xdr:row>27</xdr:row>
                    <xdr:rowOff>228600</xdr:rowOff>
                  </to>
                </anchor>
              </controlPr>
            </control>
          </mc:Choice>
        </mc:AlternateContent>
        <mc:AlternateContent xmlns:mc="http://schemas.openxmlformats.org/markup-compatibility/2006">
          <mc:Choice Requires="x14">
            <control shapeId="10355" r:id="rId89" name="Check Box 115">
              <controlPr defaultSize="0" autoFill="0" autoLine="0" autoPict="0">
                <anchor moveWithCells="1">
                  <from>
                    <xdr:col>6</xdr:col>
                    <xdr:colOff>114300</xdr:colOff>
                    <xdr:row>27</xdr:row>
                    <xdr:rowOff>12700</xdr:rowOff>
                  </from>
                  <to>
                    <xdr:col>6</xdr:col>
                    <xdr:colOff>419100</xdr:colOff>
                    <xdr:row>27</xdr:row>
                    <xdr:rowOff>228600</xdr:rowOff>
                  </to>
                </anchor>
              </controlPr>
            </control>
          </mc:Choice>
        </mc:AlternateContent>
        <mc:AlternateContent xmlns:mc="http://schemas.openxmlformats.org/markup-compatibility/2006">
          <mc:Choice Requires="x14">
            <control shapeId="10356" r:id="rId90" name="Check Box 116">
              <controlPr defaultSize="0" autoFill="0" autoLine="0" autoPict="0">
                <anchor moveWithCells="1">
                  <from>
                    <xdr:col>7</xdr:col>
                    <xdr:colOff>114300</xdr:colOff>
                    <xdr:row>27</xdr:row>
                    <xdr:rowOff>12700</xdr:rowOff>
                  </from>
                  <to>
                    <xdr:col>8</xdr:col>
                    <xdr:colOff>0</xdr:colOff>
                    <xdr:row>27</xdr:row>
                    <xdr:rowOff>228600</xdr:rowOff>
                  </to>
                </anchor>
              </controlPr>
            </control>
          </mc:Choice>
        </mc:AlternateContent>
        <mc:AlternateContent xmlns:mc="http://schemas.openxmlformats.org/markup-compatibility/2006">
          <mc:Choice Requires="x14">
            <control shapeId="10357" r:id="rId91" name="Check Box 117">
              <controlPr defaultSize="0" autoFill="0" autoLine="0" autoPict="0">
                <anchor moveWithCells="1">
                  <from>
                    <xdr:col>8</xdr:col>
                    <xdr:colOff>114300</xdr:colOff>
                    <xdr:row>27</xdr:row>
                    <xdr:rowOff>12700</xdr:rowOff>
                  </from>
                  <to>
                    <xdr:col>9</xdr:col>
                    <xdr:colOff>0</xdr:colOff>
                    <xdr:row>27</xdr:row>
                    <xdr:rowOff>228600</xdr:rowOff>
                  </to>
                </anchor>
              </controlPr>
            </control>
          </mc:Choice>
        </mc:AlternateContent>
        <mc:AlternateContent xmlns:mc="http://schemas.openxmlformats.org/markup-compatibility/2006">
          <mc:Choice Requires="x14">
            <control shapeId="10358" r:id="rId92" name="Check Box 118">
              <controlPr defaultSize="0" autoFill="0" autoLine="0" autoPict="0">
                <anchor moveWithCells="1">
                  <from>
                    <xdr:col>9</xdr:col>
                    <xdr:colOff>114300</xdr:colOff>
                    <xdr:row>27</xdr:row>
                    <xdr:rowOff>12700</xdr:rowOff>
                  </from>
                  <to>
                    <xdr:col>10</xdr:col>
                    <xdr:colOff>0</xdr:colOff>
                    <xdr:row>27</xdr:row>
                    <xdr:rowOff>228600</xdr:rowOff>
                  </to>
                </anchor>
              </controlPr>
            </control>
          </mc:Choice>
        </mc:AlternateContent>
        <mc:AlternateContent xmlns:mc="http://schemas.openxmlformats.org/markup-compatibility/2006">
          <mc:Choice Requires="x14">
            <control shapeId="10359" r:id="rId93" name="Check Box 119">
              <controlPr defaultSize="0" autoFill="0" autoLine="0" autoPict="0">
                <anchor moveWithCells="1">
                  <from>
                    <xdr:col>10</xdr:col>
                    <xdr:colOff>114300</xdr:colOff>
                    <xdr:row>27</xdr:row>
                    <xdr:rowOff>12700</xdr:rowOff>
                  </from>
                  <to>
                    <xdr:col>11</xdr:col>
                    <xdr:colOff>0</xdr:colOff>
                    <xdr:row>27</xdr:row>
                    <xdr:rowOff>228600</xdr:rowOff>
                  </to>
                </anchor>
              </controlPr>
            </control>
          </mc:Choice>
        </mc:AlternateContent>
        <mc:AlternateContent xmlns:mc="http://schemas.openxmlformats.org/markup-compatibility/2006">
          <mc:Choice Requires="x14">
            <control shapeId="10362" r:id="rId94" name="Check Box 122">
              <controlPr defaultSize="0" autoFill="0" autoLine="0" autoPict="0">
                <anchor moveWithCells="1">
                  <from>
                    <xdr:col>5</xdr:col>
                    <xdr:colOff>114300</xdr:colOff>
                    <xdr:row>28</xdr:row>
                    <xdr:rowOff>12700</xdr:rowOff>
                  </from>
                  <to>
                    <xdr:col>6</xdr:col>
                    <xdr:colOff>0</xdr:colOff>
                    <xdr:row>28</xdr:row>
                    <xdr:rowOff>228600</xdr:rowOff>
                  </to>
                </anchor>
              </controlPr>
            </control>
          </mc:Choice>
        </mc:AlternateContent>
        <mc:AlternateContent xmlns:mc="http://schemas.openxmlformats.org/markup-compatibility/2006">
          <mc:Choice Requires="x14">
            <control shapeId="10363" r:id="rId95" name="Check Box 123">
              <controlPr defaultSize="0" autoFill="0" autoLine="0" autoPict="0">
                <anchor moveWithCells="1">
                  <from>
                    <xdr:col>6</xdr:col>
                    <xdr:colOff>114300</xdr:colOff>
                    <xdr:row>28</xdr:row>
                    <xdr:rowOff>12700</xdr:rowOff>
                  </from>
                  <to>
                    <xdr:col>6</xdr:col>
                    <xdr:colOff>419100</xdr:colOff>
                    <xdr:row>28</xdr:row>
                    <xdr:rowOff>228600</xdr:rowOff>
                  </to>
                </anchor>
              </controlPr>
            </control>
          </mc:Choice>
        </mc:AlternateContent>
        <mc:AlternateContent xmlns:mc="http://schemas.openxmlformats.org/markup-compatibility/2006">
          <mc:Choice Requires="x14">
            <control shapeId="10364" r:id="rId96" name="Check Box 124">
              <controlPr defaultSize="0" autoFill="0" autoLine="0" autoPict="0">
                <anchor moveWithCells="1">
                  <from>
                    <xdr:col>7</xdr:col>
                    <xdr:colOff>114300</xdr:colOff>
                    <xdr:row>28</xdr:row>
                    <xdr:rowOff>12700</xdr:rowOff>
                  </from>
                  <to>
                    <xdr:col>8</xdr:col>
                    <xdr:colOff>0</xdr:colOff>
                    <xdr:row>28</xdr:row>
                    <xdr:rowOff>228600</xdr:rowOff>
                  </to>
                </anchor>
              </controlPr>
            </control>
          </mc:Choice>
        </mc:AlternateContent>
        <mc:AlternateContent xmlns:mc="http://schemas.openxmlformats.org/markup-compatibility/2006">
          <mc:Choice Requires="x14">
            <control shapeId="10365" r:id="rId97" name="Check Box 125">
              <controlPr defaultSize="0" autoFill="0" autoLine="0" autoPict="0">
                <anchor moveWithCells="1">
                  <from>
                    <xdr:col>8</xdr:col>
                    <xdr:colOff>114300</xdr:colOff>
                    <xdr:row>28</xdr:row>
                    <xdr:rowOff>12700</xdr:rowOff>
                  </from>
                  <to>
                    <xdr:col>9</xdr:col>
                    <xdr:colOff>0</xdr:colOff>
                    <xdr:row>28</xdr:row>
                    <xdr:rowOff>228600</xdr:rowOff>
                  </to>
                </anchor>
              </controlPr>
            </control>
          </mc:Choice>
        </mc:AlternateContent>
        <mc:AlternateContent xmlns:mc="http://schemas.openxmlformats.org/markup-compatibility/2006">
          <mc:Choice Requires="x14">
            <control shapeId="10366" r:id="rId98" name="Check Box 126">
              <controlPr defaultSize="0" autoFill="0" autoLine="0" autoPict="0">
                <anchor moveWithCells="1">
                  <from>
                    <xdr:col>9</xdr:col>
                    <xdr:colOff>114300</xdr:colOff>
                    <xdr:row>28</xdr:row>
                    <xdr:rowOff>12700</xdr:rowOff>
                  </from>
                  <to>
                    <xdr:col>10</xdr:col>
                    <xdr:colOff>0</xdr:colOff>
                    <xdr:row>28</xdr:row>
                    <xdr:rowOff>228600</xdr:rowOff>
                  </to>
                </anchor>
              </controlPr>
            </control>
          </mc:Choice>
        </mc:AlternateContent>
        <mc:AlternateContent xmlns:mc="http://schemas.openxmlformats.org/markup-compatibility/2006">
          <mc:Choice Requires="x14">
            <control shapeId="10367" r:id="rId99" name="Check Box 127">
              <controlPr defaultSize="0" autoFill="0" autoLine="0" autoPict="0">
                <anchor moveWithCells="1">
                  <from>
                    <xdr:col>10</xdr:col>
                    <xdr:colOff>114300</xdr:colOff>
                    <xdr:row>28</xdr:row>
                    <xdr:rowOff>12700</xdr:rowOff>
                  </from>
                  <to>
                    <xdr:col>11</xdr:col>
                    <xdr:colOff>0</xdr:colOff>
                    <xdr:row>28</xdr:row>
                    <xdr:rowOff>228600</xdr:rowOff>
                  </to>
                </anchor>
              </controlPr>
            </control>
          </mc:Choice>
        </mc:AlternateContent>
        <mc:AlternateContent xmlns:mc="http://schemas.openxmlformats.org/markup-compatibility/2006">
          <mc:Choice Requires="x14">
            <control shapeId="10370" r:id="rId100" name="Check Box 130">
              <controlPr defaultSize="0" autoFill="0" autoLine="0" autoPict="0">
                <anchor moveWithCells="1">
                  <from>
                    <xdr:col>5</xdr:col>
                    <xdr:colOff>114300</xdr:colOff>
                    <xdr:row>29</xdr:row>
                    <xdr:rowOff>12700</xdr:rowOff>
                  </from>
                  <to>
                    <xdr:col>6</xdr:col>
                    <xdr:colOff>0</xdr:colOff>
                    <xdr:row>29</xdr:row>
                    <xdr:rowOff>228600</xdr:rowOff>
                  </to>
                </anchor>
              </controlPr>
            </control>
          </mc:Choice>
        </mc:AlternateContent>
        <mc:AlternateContent xmlns:mc="http://schemas.openxmlformats.org/markup-compatibility/2006">
          <mc:Choice Requires="x14">
            <control shapeId="10371" r:id="rId101" name="Check Box 131">
              <controlPr defaultSize="0" autoFill="0" autoLine="0" autoPict="0">
                <anchor moveWithCells="1">
                  <from>
                    <xdr:col>6</xdr:col>
                    <xdr:colOff>114300</xdr:colOff>
                    <xdr:row>29</xdr:row>
                    <xdr:rowOff>12700</xdr:rowOff>
                  </from>
                  <to>
                    <xdr:col>6</xdr:col>
                    <xdr:colOff>419100</xdr:colOff>
                    <xdr:row>29</xdr:row>
                    <xdr:rowOff>228600</xdr:rowOff>
                  </to>
                </anchor>
              </controlPr>
            </control>
          </mc:Choice>
        </mc:AlternateContent>
        <mc:AlternateContent xmlns:mc="http://schemas.openxmlformats.org/markup-compatibility/2006">
          <mc:Choice Requires="x14">
            <control shapeId="10372" r:id="rId102" name="Check Box 132">
              <controlPr defaultSize="0" autoFill="0" autoLine="0" autoPict="0">
                <anchor moveWithCells="1">
                  <from>
                    <xdr:col>7</xdr:col>
                    <xdr:colOff>114300</xdr:colOff>
                    <xdr:row>29</xdr:row>
                    <xdr:rowOff>12700</xdr:rowOff>
                  </from>
                  <to>
                    <xdr:col>8</xdr:col>
                    <xdr:colOff>0</xdr:colOff>
                    <xdr:row>29</xdr:row>
                    <xdr:rowOff>228600</xdr:rowOff>
                  </to>
                </anchor>
              </controlPr>
            </control>
          </mc:Choice>
        </mc:AlternateContent>
        <mc:AlternateContent xmlns:mc="http://schemas.openxmlformats.org/markup-compatibility/2006">
          <mc:Choice Requires="x14">
            <control shapeId="10373" r:id="rId103" name="Check Box 133">
              <controlPr defaultSize="0" autoFill="0" autoLine="0" autoPict="0">
                <anchor moveWithCells="1">
                  <from>
                    <xdr:col>8</xdr:col>
                    <xdr:colOff>114300</xdr:colOff>
                    <xdr:row>29</xdr:row>
                    <xdr:rowOff>12700</xdr:rowOff>
                  </from>
                  <to>
                    <xdr:col>9</xdr:col>
                    <xdr:colOff>0</xdr:colOff>
                    <xdr:row>29</xdr:row>
                    <xdr:rowOff>228600</xdr:rowOff>
                  </to>
                </anchor>
              </controlPr>
            </control>
          </mc:Choice>
        </mc:AlternateContent>
        <mc:AlternateContent xmlns:mc="http://schemas.openxmlformats.org/markup-compatibility/2006">
          <mc:Choice Requires="x14">
            <control shapeId="10374" r:id="rId104" name="Check Box 134">
              <controlPr defaultSize="0" autoFill="0" autoLine="0" autoPict="0">
                <anchor moveWithCells="1">
                  <from>
                    <xdr:col>9</xdr:col>
                    <xdr:colOff>114300</xdr:colOff>
                    <xdr:row>29</xdr:row>
                    <xdr:rowOff>12700</xdr:rowOff>
                  </from>
                  <to>
                    <xdr:col>10</xdr:col>
                    <xdr:colOff>0</xdr:colOff>
                    <xdr:row>29</xdr:row>
                    <xdr:rowOff>228600</xdr:rowOff>
                  </to>
                </anchor>
              </controlPr>
            </control>
          </mc:Choice>
        </mc:AlternateContent>
        <mc:AlternateContent xmlns:mc="http://schemas.openxmlformats.org/markup-compatibility/2006">
          <mc:Choice Requires="x14">
            <control shapeId="10375" r:id="rId105" name="Check Box 135">
              <controlPr defaultSize="0" autoFill="0" autoLine="0" autoPict="0">
                <anchor moveWithCells="1">
                  <from>
                    <xdr:col>10</xdr:col>
                    <xdr:colOff>114300</xdr:colOff>
                    <xdr:row>29</xdr:row>
                    <xdr:rowOff>12700</xdr:rowOff>
                  </from>
                  <to>
                    <xdr:col>11</xdr:col>
                    <xdr:colOff>0</xdr:colOff>
                    <xdr:row>29</xdr:row>
                    <xdr:rowOff>228600</xdr:rowOff>
                  </to>
                </anchor>
              </controlPr>
            </control>
          </mc:Choice>
        </mc:AlternateContent>
        <mc:AlternateContent xmlns:mc="http://schemas.openxmlformats.org/markup-compatibility/2006">
          <mc:Choice Requires="x14">
            <control shapeId="10378" r:id="rId106" name="Check Box 138">
              <controlPr defaultSize="0" autoFill="0" autoLine="0" autoPict="0">
                <anchor moveWithCells="1">
                  <from>
                    <xdr:col>5</xdr:col>
                    <xdr:colOff>114300</xdr:colOff>
                    <xdr:row>30</xdr:row>
                    <xdr:rowOff>12700</xdr:rowOff>
                  </from>
                  <to>
                    <xdr:col>6</xdr:col>
                    <xdr:colOff>0</xdr:colOff>
                    <xdr:row>30</xdr:row>
                    <xdr:rowOff>228600</xdr:rowOff>
                  </to>
                </anchor>
              </controlPr>
            </control>
          </mc:Choice>
        </mc:AlternateContent>
        <mc:AlternateContent xmlns:mc="http://schemas.openxmlformats.org/markup-compatibility/2006">
          <mc:Choice Requires="x14">
            <control shapeId="10379" r:id="rId107" name="Check Box 139">
              <controlPr defaultSize="0" autoFill="0" autoLine="0" autoPict="0">
                <anchor moveWithCells="1">
                  <from>
                    <xdr:col>6</xdr:col>
                    <xdr:colOff>114300</xdr:colOff>
                    <xdr:row>30</xdr:row>
                    <xdr:rowOff>12700</xdr:rowOff>
                  </from>
                  <to>
                    <xdr:col>6</xdr:col>
                    <xdr:colOff>419100</xdr:colOff>
                    <xdr:row>30</xdr:row>
                    <xdr:rowOff>228600</xdr:rowOff>
                  </to>
                </anchor>
              </controlPr>
            </control>
          </mc:Choice>
        </mc:AlternateContent>
        <mc:AlternateContent xmlns:mc="http://schemas.openxmlformats.org/markup-compatibility/2006">
          <mc:Choice Requires="x14">
            <control shapeId="10380" r:id="rId108" name="Check Box 140">
              <controlPr defaultSize="0" autoFill="0" autoLine="0" autoPict="0">
                <anchor moveWithCells="1">
                  <from>
                    <xdr:col>7</xdr:col>
                    <xdr:colOff>114300</xdr:colOff>
                    <xdr:row>30</xdr:row>
                    <xdr:rowOff>12700</xdr:rowOff>
                  </from>
                  <to>
                    <xdr:col>8</xdr:col>
                    <xdr:colOff>0</xdr:colOff>
                    <xdr:row>30</xdr:row>
                    <xdr:rowOff>228600</xdr:rowOff>
                  </to>
                </anchor>
              </controlPr>
            </control>
          </mc:Choice>
        </mc:AlternateContent>
        <mc:AlternateContent xmlns:mc="http://schemas.openxmlformats.org/markup-compatibility/2006">
          <mc:Choice Requires="x14">
            <control shapeId="10381" r:id="rId109" name="Check Box 141">
              <controlPr defaultSize="0" autoFill="0" autoLine="0" autoPict="0">
                <anchor moveWithCells="1">
                  <from>
                    <xdr:col>8</xdr:col>
                    <xdr:colOff>114300</xdr:colOff>
                    <xdr:row>30</xdr:row>
                    <xdr:rowOff>12700</xdr:rowOff>
                  </from>
                  <to>
                    <xdr:col>9</xdr:col>
                    <xdr:colOff>0</xdr:colOff>
                    <xdr:row>30</xdr:row>
                    <xdr:rowOff>228600</xdr:rowOff>
                  </to>
                </anchor>
              </controlPr>
            </control>
          </mc:Choice>
        </mc:AlternateContent>
        <mc:AlternateContent xmlns:mc="http://schemas.openxmlformats.org/markup-compatibility/2006">
          <mc:Choice Requires="x14">
            <control shapeId="10382" r:id="rId110" name="Check Box 142">
              <controlPr defaultSize="0" autoFill="0" autoLine="0" autoPict="0">
                <anchor moveWithCells="1">
                  <from>
                    <xdr:col>9</xdr:col>
                    <xdr:colOff>114300</xdr:colOff>
                    <xdr:row>30</xdr:row>
                    <xdr:rowOff>12700</xdr:rowOff>
                  </from>
                  <to>
                    <xdr:col>10</xdr:col>
                    <xdr:colOff>0</xdr:colOff>
                    <xdr:row>30</xdr:row>
                    <xdr:rowOff>228600</xdr:rowOff>
                  </to>
                </anchor>
              </controlPr>
            </control>
          </mc:Choice>
        </mc:AlternateContent>
        <mc:AlternateContent xmlns:mc="http://schemas.openxmlformats.org/markup-compatibility/2006">
          <mc:Choice Requires="x14">
            <control shapeId="10383" r:id="rId111" name="Check Box 143">
              <controlPr defaultSize="0" autoFill="0" autoLine="0" autoPict="0">
                <anchor moveWithCells="1">
                  <from>
                    <xdr:col>10</xdr:col>
                    <xdr:colOff>114300</xdr:colOff>
                    <xdr:row>30</xdr:row>
                    <xdr:rowOff>12700</xdr:rowOff>
                  </from>
                  <to>
                    <xdr:col>11</xdr:col>
                    <xdr:colOff>0</xdr:colOff>
                    <xdr:row>30</xdr:row>
                    <xdr:rowOff>228600</xdr:rowOff>
                  </to>
                </anchor>
              </controlPr>
            </control>
          </mc:Choice>
        </mc:AlternateContent>
        <mc:AlternateContent xmlns:mc="http://schemas.openxmlformats.org/markup-compatibility/2006">
          <mc:Choice Requires="x14">
            <control shapeId="10386" r:id="rId112" name="Check Box 146">
              <controlPr defaultSize="0" autoFill="0" autoLine="0" autoPict="0">
                <anchor moveWithCells="1">
                  <from>
                    <xdr:col>5</xdr:col>
                    <xdr:colOff>114300</xdr:colOff>
                    <xdr:row>31</xdr:row>
                    <xdr:rowOff>12700</xdr:rowOff>
                  </from>
                  <to>
                    <xdr:col>6</xdr:col>
                    <xdr:colOff>0</xdr:colOff>
                    <xdr:row>31</xdr:row>
                    <xdr:rowOff>228600</xdr:rowOff>
                  </to>
                </anchor>
              </controlPr>
            </control>
          </mc:Choice>
        </mc:AlternateContent>
        <mc:AlternateContent xmlns:mc="http://schemas.openxmlformats.org/markup-compatibility/2006">
          <mc:Choice Requires="x14">
            <control shapeId="10387" r:id="rId113" name="Check Box 147">
              <controlPr defaultSize="0" autoFill="0" autoLine="0" autoPict="0">
                <anchor moveWithCells="1">
                  <from>
                    <xdr:col>6</xdr:col>
                    <xdr:colOff>114300</xdr:colOff>
                    <xdr:row>31</xdr:row>
                    <xdr:rowOff>12700</xdr:rowOff>
                  </from>
                  <to>
                    <xdr:col>6</xdr:col>
                    <xdr:colOff>419100</xdr:colOff>
                    <xdr:row>31</xdr:row>
                    <xdr:rowOff>228600</xdr:rowOff>
                  </to>
                </anchor>
              </controlPr>
            </control>
          </mc:Choice>
        </mc:AlternateContent>
        <mc:AlternateContent xmlns:mc="http://schemas.openxmlformats.org/markup-compatibility/2006">
          <mc:Choice Requires="x14">
            <control shapeId="10388" r:id="rId114" name="Check Box 148">
              <controlPr defaultSize="0" autoFill="0" autoLine="0" autoPict="0">
                <anchor moveWithCells="1">
                  <from>
                    <xdr:col>7</xdr:col>
                    <xdr:colOff>114300</xdr:colOff>
                    <xdr:row>31</xdr:row>
                    <xdr:rowOff>12700</xdr:rowOff>
                  </from>
                  <to>
                    <xdr:col>8</xdr:col>
                    <xdr:colOff>0</xdr:colOff>
                    <xdr:row>31</xdr:row>
                    <xdr:rowOff>228600</xdr:rowOff>
                  </to>
                </anchor>
              </controlPr>
            </control>
          </mc:Choice>
        </mc:AlternateContent>
        <mc:AlternateContent xmlns:mc="http://schemas.openxmlformats.org/markup-compatibility/2006">
          <mc:Choice Requires="x14">
            <control shapeId="10389" r:id="rId115" name="Check Box 149">
              <controlPr defaultSize="0" autoFill="0" autoLine="0" autoPict="0">
                <anchor moveWithCells="1">
                  <from>
                    <xdr:col>8</xdr:col>
                    <xdr:colOff>114300</xdr:colOff>
                    <xdr:row>31</xdr:row>
                    <xdr:rowOff>12700</xdr:rowOff>
                  </from>
                  <to>
                    <xdr:col>9</xdr:col>
                    <xdr:colOff>0</xdr:colOff>
                    <xdr:row>31</xdr:row>
                    <xdr:rowOff>228600</xdr:rowOff>
                  </to>
                </anchor>
              </controlPr>
            </control>
          </mc:Choice>
        </mc:AlternateContent>
        <mc:AlternateContent xmlns:mc="http://schemas.openxmlformats.org/markup-compatibility/2006">
          <mc:Choice Requires="x14">
            <control shapeId="10390" r:id="rId116" name="Check Box 150">
              <controlPr defaultSize="0" autoFill="0" autoLine="0" autoPict="0">
                <anchor moveWithCells="1">
                  <from>
                    <xdr:col>9</xdr:col>
                    <xdr:colOff>114300</xdr:colOff>
                    <xdr:row>31</xdr:row>
                    <xdr:rowOff>12700</xdr:rowOff>
                  </from>
                  <to>
                    <xdr:col>10</xdr:col>
                    <xdr:colOff>0</xdr:colOff>
                    <xdr:row>31</xdr:row>
                    <xdr:rowOff>228600</xdr:rowOff>
                  </to>
                </anchor>
              </controlPr>
            </control>
          </mc:Choice>
        </mc:AlternateContent>
        <mc:AlternateContent xmlns:mc="http://schemas.openxmlformats.org/markup-compatibility/2006">
          <mc:Choice Requires="x14">
            <control shapeId="10391" r:id="rId117" name="Check Box 151">
              <controlPr defaultSize="0" autoFill="0" autoLine="0" autoPict="0">
                <anchor moveWithCells="1">
                  <from>
                    <xdr:col>10</xdr:col>
                    <xdr:colOff>114300</xdr:colOff>
                    <xdr:row>31</xdr:row>
                    <xdr:rowOff>12700</xdr:rowOff>
                  </from>
                  <to>
                    <xdr:col>11</xdr:col>
                    <xdr:colOff>0</xdr:colOff>
                    <xdr:row>31</xdr:row>
                    <xdr:rowOff>228600</xdr:rowOff>
                  </to>
                </anchor>
              </controlPr>
            </control>
          </mc:Choice>
        </mc:AlternateContent>
        <mc:AlternateContent xmlns:mc="http://schemas.openxmlformats.org/markup-compatibility/2006">
          <mc:Choice Requires="x14">
            <control shapeId="10394" r:id="rId118" name="Check Box 154">
              <controlPr defaultSize="0" autoFill="0" autoLine="0" autoPict="0">
                <anchor moveWithCells="1">
                  <from>
                    <xdr:col>5</xdr:col>
                    <xdr:colOff>114300</xdr:colOff>
                    <xdr:row>32</xdr:row>
                    <xdr:rowOff>12700</xdr:rowOff>
                  </from>
                  <to>
                    <xdr:col>6</xdr:col>
                    <xdr:colOff>0</xdr:colOff>
                    <xdr:row>32</xdr:row>
                    <xdr:rowOff>228600</xdr:rowOff>
                  </to>
                </anchor>
              </controlPr>
            </control>
          </mc:Choice>
        </mc:AlternateContent>
        <mc:AlternateContent xmlns:mc="http://schemas.openxmlformats.org/markup-compatibility/2006">
          <mc:Choice Requires="x14">
            <control shapeId="10395" r:id="rId119" name="Check Box 155">
              <controlPr defaultSize="0" autoFill="0" autoLine="0" autoPict="0">
                <anchor moveWithCells="1">
                  <from>
                    <xdr:col>6</xdr:col>
                    <xdr:colOff>114300</xdr:colOff>
                    <xdr:row>32</xdr:row>
                    <xdr:rowOff>12700</xdr:rowOff>
                  </from>
                  <to>
                    <xdr:col>6</xdr:col>
                    <xdr:colOff>419100</xdr:colOff>
                    <xdr:row>32</xdr:row>
                    <xdr:rowOff>228600</xdr:rowOff>
                  </to>
                </anchor>
              </controlPr>
            </control>
          </mc:Choice>
        </mc:AlternateContent>
        <mc:AlternateContent xmlns:mc="http://schemas.openxmlformats.org/markup-compatibility/2006">
          <mc:Choice Requires="x14">
            <control shapeId="10396" r:id="rId120" name="Check Box 156">
              <controlPr defaultSize="0" autoFill="0" autoLine="0" autoPict="0">
                <anchor moveWithCells="1">
                  <from>
                    <xdr:col>7</xdr:col>
                    <xdr:colOff>114300</xdr:colOff>
                    <xdr:row>32</xdr:row>
                    <xdr:rowOff>12700</xdr:rowOff>
                  </from>
                  <to>
                    <xdr:col>8</xdr:col>
                    <xdr:colOff>0</xdr:colOff>
                    <xdr:row>32</xdr:row>
                    <xdr:rowOff>228600</xdr:rowOff>
                  </to>
                </anchor>
              </controlPr>
            </control>
          </mc:Choice>
        </mc:AlternateContent>
        <mc:AlternateContent xmlns:mc="http://schemas.openxmlformats.org/markup-compatibility/2006">
          <mc:Choice Requires="x14">
            <control shapeId="10397" r:id="rId121" name="Check Box 157">
              <controlPr defaultSize="0" autoFill="0" autoLine="0" autoPict="0">
                <anchor moveWithCells="1">
                  <from>
                    <xdr:col>8</xdr:col>
                    <xdr:colOff>114300</xdr:colOff>
                    <xdr:row>32</xdr:row>
                    <xdr:rowOff>12700</xdr:rowOff>
                  </from>
                  <to>
                    <xdr:col>9</xdr:col>
                    <xdr:colOff>0</xdr:colOff>
                    <xdr:row>32</xdr:row>
                    <xdr:rowOff>228600</xdr:rowOff>
                  </to>
                </anchor>
              </controlPr>
            </control>
          </mc:Choice>
        </mc:AlternateContent>
        <mc:AlternateContent xmlns:mc="http://schemas.openxmlformats.org/markup-compatibility/2006">
          <mc:Choice Requires="x14">
            <control shapeId="10398" r:id="rId122" name="Check Box 158">
              <controlPr defaultSize="0" autoFill="0" autoLine="0" autoPict="0">
                <anchor moveWithCells="1">
                  <from>
                    <xdr:col>9</xdr:col>
                    <xdr:colOff>114300</xdr:colOff>
                    <xdr:row>32</xdr:row>
                    <xdr:rowOff>12700</xdr:rowOff>
                  </from>
                  <to>
                    <xdr:col>10</xdr:col>
                    <xdr:colOff>0</xdr:colOff>
                    <xdr:row>32</xdr:row>
                    <xdr:rowOff>228600</xdr:rowOff>
                  </to>
                </anchor>
              </controlPr>
            </control>
          </mc:Choice>
        </mc:AlternateContent>
        <mc:AlternateContent xmlns:mc="http://schemas.openxmlformats.org/markup-compatibility/2006">
          <mc:Choice Requires="x14">
            <control shapeId="10399" r:id="rId123" name="Check Box 159">
              <controlPr defaultSize="0" autoFill="0" autoLine="0" autoPict="0">
                <anchor moveWithCells="1">
                  <from>
                    <xdr:col>10</xdr:col>
                    <xdr:colOff>114300</xdr:colOff>
                    <xdr:row>32</xdr:row>
                    <xdr:rowOff>12700</xdr:rowOff>
                  </from>
                  <to>
                    <xdr:col>11</xdr:col>
                    <xdr:colOff>0</xdr:colOff>
                    <xdr:row>32</xdr:row>
                    <xdr:rowOff>228600</xdr:rowOff>
                  </to>
                </anchor>
              </controlPr>
            </control>
          </mc:Choice>
        </mc:AlternateContent>
        <mc:AlternateContent xmlns:mc="http://schemas.openxmlformats.org/markup-compatibility/2006">
          <mc:Choice Requires="x14">
            <control shapeId="10482" r:id="rId124" name="Check Box 242">
              <controlPr defaultSize="0" autoFill="0" autoLine="0" autoPict="0">
                <anchor moveWithCells="1">
                  <from>
                    <xdr:col>11</xdr:col>
                    <xdr:colOff>114300</xdr:colOff>
                    <xdr:row>13</xdr:row>
                    <xdr:rowOff>12700</xdr:rowOff>
                  </from>
                  <to>
                    <xdr:col>12</xdr:col>
                    <xdr:colOff>0</xdr:colOff>
                    <xdr:row>14</xdr:row>
                    <xdr:rowOff>69850</xdr:rowOff>
                  </to>
                </anchor>
              </controlPr>
            </control>
          </mc:Choice>
        </mc:AlternateContent>
        <mc:AlternateContent xmlns:mc="http://schemas.openxmlformats.org/markup-compatibility/2006">
          <mc:Choice Requires="x14">
            <control shapeId="10483" r:id="rId125" name="Check Box 243">
              <controlPr defaultSize="0" autoFill="0" autoLine="0" autoPict="0">
                <anchor moveWithCells="1">
                  <from>
                    <xdr:col>12</xdr:col>
                    <xdr:colOff>114300</xdr:colOff>
                    <xdr:row>13</xdr:row>
                    <xdr:rowOff>12700</xdr:rowOff>
                  </from>
                  <to>
                    <xdr:col>13</xdr:col>
                    <xdr:colOff>0</xdr:colOff>
                    <xdr:row>14</xdr:row>
                    <xdr:rowOff>69850</xdr:rowOff>
                  </to>
                </anchor>
              </controlPr>
            </control>
          </mc:Choice>
        </mc:AlternateContent>
        <mc:AlternateContent xmlns:mc="http://schemas.openxmlformats.org/markup-compatibility/2006">
          <mc:Choice Requires="x14">
            <control shapeId="10484" r:id="rId126" name="Check Box 244">
              <controlPr defaultSize="0" autoFill="0" autoLine="0" autoPict="0">
                <anchor moveWithCells="1">
                  <from>
                    <xdr:col>11</xdr:col>
                    <xdr:colOff>114300</xdr:colOff>
                    <xdr:row>14</xdr:row>
                    <xdr:rowOff>12700</xdr:rowOff>
                  </from>
                  <to>
                    <xdr:col>12</xdr:col>
                    <xdr:colOff>0</xdr:colOff>
                    <xdr:row>14</xdr:row>
                    <xdr:rowOff>228600</xdr:rowOff>
                  </to>
                </anchor>
              </controlPr>
            </control>
          </mc:Choice>
        </mc:AlternateContent>
        <mc:AlternateContent xmlns:mc="http://schemas.openxmlformats.org/markup-compatibility/2006">
          <mc:Choice Requires="x14">
            <control shapeId="10485" r:id="rId127" name="Check Box 245">
              <controlPr defaultSize="0" autoFill="0" autoLine="0" autoPict="0">
                <anchor moveWithCells="1">
                  <from>
                    <xdr:col>12</xdr:col>
                    <xdr:colOff>114300</xdr:colOff>
                    <xdr:row>14</xdr:row>
                    <xdr:rowOff>12700</xdr:rowOff>
                  </from>
                  <to>
                    <xdr:col>13</xdr:col>
                    <xdr:colOff>0</xdr:colOff>
                    <xdr:row>14</xdr:row>
                    <xdr:rowOff>228600</xdr:rowOff>
                  </to>
                </anchor>
              </controlPr>
            </control>
          </mc:Choice>
        </mc:AlternateContent>
        <mc:AlternateContent xmlns:mc="http://schemas.openxmlformats.org/markup-compatibility/2006">
          <mc:Choice Requires="x14">
            <control shapeId="10486" r:id="rId128" name="Check Box 246">
              <controlPr defaultSize="0" autoFill="0" autoLine="0" autoPict="0">
                <anchor moveWithCells="1">
                  <from>
                    <xdr:col>11</xdr:col>
                    <xdr:colOff>114300</xdr:colOff>
                    <xdr:row>15</xdr:row>
                    <xdr:rowOff>12700</xdr:rowOff>
                  </from>
                  <to>
                    <xdr:col>12</xdr:col>
                    <xdr:colOff>0</xdr:colOff>
                    <xdr:row>15</xdr:row>
                    <xdr:rowOff>228600</xdr:rowOff>
                  </to>
                </anchor>
              </controlPr>
            </control>
          </mc:Choice>
        </mc:AlternateContent>
        <mc:AlternateContent xmlns:mc="http://schemas.openxmlformats.org/markup-compatibility/2006">
          <mc:Choice Requires="x14">
            <control shapeId="10487" r:id="rId129" name="Check Box 247">
              <controlPr defaultSize="0" autoFill="0" autoLine="0" autoPict="0">
                <anchor moveWithCells="1">
                  <from>
                    <xdr:col>12</xdr:col>
                    <xdr:colOff>114300</xdr:colOff>
                    <xdr:row>15</xdr:row>
                    <xdr:rowOff>12700</xdr:rowOff>
                  </from>
                  <to>
                    <xdr:col>13</xdr:col>
                    <xdr:colOff>0</xdr:colOff>
                    <xdr:row>15</xdr:row>
                    <xdr:rowOff>228600</xdr:rowOff>
                  </to>
                </anchor>
              </controlPr>
            </control>
          </mc:Choice>
        </mc:AlternateContent>
        <mc:AlternateContent xmlns:mc="http://schemas.openxmlformats.org/markup-compatibility/2006">
          <mc:Choice Requires="x14">
            <control shapeId="10488" r:id="rId130" name="Check Box 248">
              <controlPr defaultSize="0" autoFill="0" autoLine="0" autoPict="0">
                <anchor moveWithCells="1">
                  <from>
                    <xdr:col>11</xdr:col>
                    <xdr:colOff>114300</xdr:colOff>
                    <xdr:row>16</xdr:row>
                    <xdr:rowOff>12700</xdr:rowOff>
                  </from>
                  <to>
                    <xdr:col>12</xdr:col>
                    <xdr:colOff>0</xdr:colOff>
                    <xdr:row>16</xdr:row>
                    <xdr:rowOff>228600</xdr:rowOff>
                  </to>
                </anchor>
              </controlPr>
            </control>
          </mc:Choice>
        </mc:AlternateContent>
        <mc:AlternateContent xmlns:mc="http://schemas.openxmlformats.org/markup-compatibility/2006">
          <mc:Choice Requires="x14">
            <control shapeId="10489" r:id="rId131" name="Check Box 249">
              <controlPr defaultSize="0" autoFill="0" autoLine="0" autoPict="0">
                <anchor moveWithCells="1">
                  <from>
                    <xdr:col>12</xdr:col>
                    <xdr:colOff>114300</xdr:colOff>
                    <xdr:row>16</xdr:row>
                    <xdr:rowOff>12700</xdr:rowOff>
                  </from>
                  <to>
                    <xdr:col>13</xdr:col>
                    <xdr:colOff>0</xdr:colOff>
                    <xdr:row>16</xdr:row>
                    <xdr:rowOff>228600</xdr:rowOff>
                  </to>
                </anchor>
              </controlPr>
            </control>
          </mc:Choice>
        </mc:AlternateContent>
        <mc:AlternateContent xmlns:mc="http://schemas.openxmlformats.org/markup-compatibility/2006">
          <mc:Choice Requires="x14">
            <control shapeId="10490" r:id="rId132" name="Check Box 250">
              <controlPr defaultSize="0" autoFill="0" autoLine="0" autoPict="0">
                <anchor moveWithCells="1">
                  <from>
                    <xdr:col>11</xdr:col>
                    <xdr:colOff>114300</xdr:colOff>
                    <xdr:row>17</xdr:row>
                    <xdr:rowOff>12700</xdr:rowOff>
                  </from>
                  <to>
                    <xdr:col>12</xdr:col>
                    <xdr:colOff>0</xdr:colOff>
                    <xdr:row>17</xdr:row>
                    <xdr:rowOff>228600</xdr:rowOff>
                  </to>
                </anchor>
              </controlPr>
            </control>
          </mc:Choice>
        </mc:AlternateContent>
        <mc:AlternateContent xmlns:mc="http://schemas.openxmlformats.org/markup-compatibility/2006">
          <mc:Choice Requires="x14">
            <control shapeId="10491" r:id="rId133" name="Check Box 251">
              <controlPr defaultSize="0" autoFill="0" autoLine="0" autoPict="0">
                <anchor moveWithCells="1">
                  <from>
                    <xdr:col>12</xdr:col>
                    <xdr:colOff>114300</xdr:colOff>
                    <xdr:row>17</xdr:row>
                    <xdr:rowOff>12700</xdr:rowOff>
                  </from>
                  <to>
                    <xdr:col>13</xdr:col>
                    <xdr:colOff>0</xdr:colOff>
                    <xdr:row>17</xdr:row>
                    <xdr:rowOff>228600</xdr:rowOff>
                  </to>
                </anchor>
              </controlPr>
            </control>
          </mc:Choice>
        </mc:AlternateContent>
        <mc:AlternateContent xmlns:mc="http://schemas.openxmlformats.org/markup-compatibility/2006">
          <mc:Choice Requires="x14">
            <control shapeId="10492" r:id="rId134" name="Check Box 252">
              <controlPr defaultSize="0" autoFill="0" autoLine="0" autoPict="0">
                <anchor moveWithCells="1">
                  <from>
                    <xdr:col>11</xdr:col>
                    <xdr:colOff>114300</xdr:colOff>
                    <xdr:row>18</xdr:row>
                    <xdr:rowOff>12700</xdr:rowOff>
                  </from>
                  <to>
                    <xdr:col>12</xdr:col>
                    <xdr:colOff>0</xdr:colOff>
                    <xdr:row>18</xdr:row>
                    <xdr:rowOff>228600</xdr:rowOff>
                  </to>
                </anchor>
              </controlPr>
            </control>
          </mc:Choice>
        </mc:AlternateContent>
        <mc:AlternateContent xmlns:mc="http://schemas.openxmlformats.org/markup-compatibility/2006">
          <mc:Choice Requires="x14">
            <control shapeId="10493" r:id="rId135" name="Check Box 253">
              <controlPr defaultSize="0" autoFill="0" autoLine="0" autoPict="0">
                <anchor moveWithCells="1">
                  <from>
                    <xdr:col>12</xdr:col>
                    <xdr:colOff>114300</xdr:colOff>
                    <xdr:row>18</xdr:row>
                    <xdr:rowOff>12700</xdr:rowOff>
                  </from>
                  <to>
                    <xdr:col>13</xdr:col>
                    <xdr:colOff>0</xdr:colOff>
                    <xdr:row>18</xdr:row>
                    <xdr:rowOff>228600</xdr:rowOff>
                  </to>
                </anchor>
              </controlPr>
            </control>
          </mc:Choice>
        </mc:AlternateContent>
        <mc:AlternateContent xmlns:mc="http://schemas.openxmlformats.org/markup-compatibility/2006">
          <mc:Choice Requires="x14">
            <control shapeId="10494" r:id="rId136" name="Check Box 254">
              <controlPr defaultSize="0" autoFill="0" autoLine="0" autoPict="0">
                <anchor moveWithCells="1">
                  <from>
                    <xdr:col>11</xdr:col>
                    <xdr:colOff>114300</xdr:colOff>
                    <xdr:row>19</xdr:row>
                    <xdr:rowOff>12700</xdr:rowOff>
                  </from>
                  <to>
                    <xdr:col>12</xdr:col>
                    <xdr:colOff>0</xdr:colOff>
                    <xdr:row>19</xdr:row>
                    <xdr:rowOff>228600</xdr:rowOff>
                  </to>
                </anchor>
              </controlPr>
            </control>
          </mc:Choice>
        </mc:AlternateContent>
        <mc:AlternateContent xmlns:mc="http://schemas.openxmlformats.org/markup-compatibility/2006">
          <mc:Choice Requires="x14">
            <control shapeId="10495" r:id="rId137" name="Check Box 255">
              <controlPr defaultSize="0" autoFill="0" autoLine="0" autoPict="0">
                <anchor moveWithCells="1">
                  <from>
                    <xdr:col>12</xdr:col>
                    <xdr:colOff>114300</xdr:colOff>
                    <xdr:row>19</xdr:row>
                    <xdr:rowOff>12700</xdr:rowOff>
                  </from>
                  <to>
                    <xdr:col>13</xdr:col>
                    <xdr:colOff>0</xdr:colOff>
                    <xdr:row>19</xdr:row>
                    <xdr:rowOff>228600</xdr:rowOff>
                  </to>
                </anchor>
              </controlPr>
            </control>
          </mc:Choice>
        </mc:AlternateContent>
        <mc:AlternateContent xmlns:mc="http://schemas.openxmlformats.org/markup-compatibility/2006">
          <mc:Choice Requires="x14">
            <control shapeId="10496" r:id="rId138" name="Check Box 256">
              <controlPr defaultSize="0" autoFill="0" autoLine="0" autoPict="0">
                <anchor moveWithCells="1">
                  <from>
                    <xdr:col>11</xdr:col>
                    <xdr:colOff>114300</xdr:colOff>
                    <xdr:row>20</xdr:row>
                    <xdr:rowOff>12700</xdr:rowOff>
                  </from>
                  <to>
                    <xdr:col>12</xdr:col>
                    <xdr:colOff>0</xdr:colOff>
                    <xdr:row>20</xdr:row>
                    <xdr:rowOff>228600</xdr:rowOff>
                  </to>
                </anchor>
              </controlPr>
            </control>
          </mc:Choice>
        </mc:AlternateContent>
        <mc:AlternateContent xmlns:mc="http://schemas.openxmlformats.org/markup-compatibility/2006">
          <mc:Choice Requires="x14">
            <control shapeId="10497" r:id="rId139" name="Check Box 257">
              <controlPr defaultSize="0" autoFill="0" autoLine="0" autoPict="0">
                <anchor moveWithCells="1">
                  <from>
                    <xdr:col>12</xdr:col>
                    <xdr:colOff>114300</xdr:colOff>
                    <xdr:row>20</xdr:row>
                    <xdr:rowOff>12700</xdr:rowOff>
                  </from>
                  <to>
                    <xdr:col>13</xdr:col>
                    <xdr:colOff>0</xdr:colOff>
                    <xdr:row>20</xdr:row>
                    <xdr:rowOff>228600</xdr:rowOff>
                  </to>
                </anchor>
              </controlPr>
            </control>
          </mc:Choice>
        </mc:AlternateContent>
        <mc:AlternateContent xmlns:mc="http://schemas.openxmlformats.org/markup-compatibility/2006">
          <mc:Choice Requires="x14">
            <control shapeId="10498" r:id="rId140" name="Check Box 258">
              <controlPr defaultSize="0" autoFill="0" autoLine="0" autoPict="0">
                <anchor moveWithCells="1">
                  <from>
                    <xdr:col>11</xdr:col>
                    <xdr:colOff>114300</xdr:colOff>
                    <xdr:row>21</xdr:row>
                    <xdr:rowOff>12700</xdr:rowOff>
                  </from>
                  <to>
                    <xdr:col>12</xdr:col>
                    <xdr:colOff>0</xdr:colOff>
                    <xdr:row>21</xdr:row>
                    <xdr:rowOff>228600</xdr:rowOff>
                  </to>
                </anchor>
              </controlPr>
            </control>
          </mc:Choice>
        </mc:AlternateContent>
        <mc:AlternateContent xmlns:mc="http://schemas.openxmlformats.org/markup-compatibility/2006">
          <mc:Choice Requires="x14">
            <control shapeId="10499" r:id="rId141" name="Check Box 259">
              <controlPr defaultSize="0" autoFill="0" autoLine="0" autoPict="0">
                <anchor moveWithCells="1">
                  <from>
                    <xdr:col>12</xdr:col>
                    <xdr:colOff>114300</xdr:colOff>
                    <xdr:row>21</xdr:row>
                    <xdr:rowOff>12700</xdr:rowOff>
                  </from>
                  <to>
                    <xdr:col>13</xdr:col>
                    <xdr:colOff>0</xdr:colOff>
                    <xdr:row>21</xdr:row>
                    <xdr:rowOff>228600</xdr:rowOff>
                  </to>
                </anchor>
              </controlPr>
            </control>
          </mc:Choice>
        </mc:AlternateContent>
        <mc:AlternateContent xmlns:mc="http://schemas.openxmlformats.org/markup-compatibility/2006">
          <mc:Choice Requires="x14">
            <control shapeId="10500" r:id="rId142" name="Check Box 260">
              <controlPr defaultSize="0" autoFill="0" autoLine="0" autoPict="0">
                <anchor moveWithCells="1">
                  <from>
                    <xdr:col>11</xdr:col>
                    <xdr:colOff>114300</xdr:colOff>
                    <xdr:row>22</xdr:row>
                    <xdr:rowOff>12700</xdr:rowOff>
                  </from>
                  <to>
                    <xdr:col>12</xdr:col>
                    <xdr:colOff>0</xdr:colOff>
                    <xdr:row>22</xdr:row>
                    <xdr:rowOff>228600</xdr:rowOff>
                  </to>
                </anchor>
              </controlPr>
            </control>
          </mc:Choice>
        </mc:AlternateContent>
        <mc:AlternateContent xmlns:mc="http://schemas.openxmlformats.org/markup-compatibility/2006">
          <mc:Choice Requires="x14">
            <control shapeId="10501" r:id="rId143" name="Check Box 261">
              <controlPr defaultSize="0" autoFill="0" autoLine="0" autoPict="0">
                <anchor moveWithCells="1">
                  <from>
                    <xdr:col>12</xdr:col>
                    <xdr:colOff>114300</xdr:colOff>
                    <xdr:row>22</xdr:row>
                    <xdr:rowOff>12700</xdr:rowOff>
                  </from>
                  <to>
                    <xdr:col>13</xdr:col>
                    <xdr:colOff>0</xdr:colOff>
                    <xdr:row>22</xdr:row>
                    <xdr:rowOff>228600</xdr:rowOff>
                  </to>
                </anchor>
              </controlPr>
            </control>
          </mc:Choice>
        </mc:AlternateContent>
        <mc:AlternateContent xmlns:mc="http://schemas.openxmlformats.org/markup-compatibility/2006">
          <mc:Choice Requires="x14">
            <control shapeId="10502" r:id="rId144" name="Check Box 262">
              <controlPr defaultSize="0" autoFill="0" autoLine="0" autoPict="0">
                <anchor moveWithCells="1">
                  <from>
                    <xdr:col>11</xdr:col>
                    <xdr:colOff>114300</xdr:colOff>
                    <xdr:row>23</xdr:row>
                    <xdr:rowOff>12700</xdr:rowOff>
                  </from>
                  <to>
                    <xdr:col>12</xdr:col>
                    <xdr:colOff>0</xdr:colOff>
                    <xdr:row>23</xdr:row>
                    <xdr:rowOff>228600</xdr:rowOff>
                  </to>
                </anchor>
              </controlPr>
            </control>
          </mc:Choice>
        </mc:AlternateContent>
        <mc:AlternateContent xmlns:mc="http://schemas.openxmlformats.org/markup-compatibility/2006">
          <mc:Choice Requires="x14">
            <control shapeId="10503" r:id="rId145" name="Check Box 263">
              <controlPr defaultSize="0" autoFill="0" autoLine="0" autoPict="0">
                <anchor moveWithCells="1">
                  <from>
                    <xdr:col>12</xdr:col>
                    <xdr:colOff>114300</xdr:colOff>
                    <xdr:row>23</xdr:row>
                    <xdr:rowOff>12700</xdr:rowOff>
                  </from>
                  <to>
                    <xdr:col>13</xdr:col>
                    <xdr:colOff>0</xdr:colOff>
                    <xdr:row>23</xdr:row>
                    <xdr:rowOff>228600</xdr:rowOff>
                  </to>
                </anchor>
              </controlPr>
            </control>
          </mc:Choice>
        </mc:AlternateContent>
        <mc:AlternateContent xmlns:mc="http://schemas.openxmlformats.org/markup-compatibility/2006">
          <mc:Choice Requires="x14">
            <control shapeId="10504" r:id="rId146" name="Check Box 264">
              <controlPr defaultSize="0" autoFill="0" autoLine="0" autoPict="0">
                <anchor moveWithCells="1">
                  <from>
                    <xdr:col>11</xdr:col>
                    <xdr:colOff>114300</xdr:colOff>
                    <xdr:row>24</xdr:row>
                    <xdr:rowOff>12700</xdr:rowOff>
                  </from>
                  <to>
                    <xdr:col>12</xdr:col>
                    <xdr:colOff>0</xdr:colOff>
                    <xdr:row>24</xdr:row>
                    <xdr:rowOff>228600</xdr:rowOff>
                  </to>
                </anchor>
              </controlPr>
            </control>
          </mc:Choice>
        </mc:AlternateContent>
        <mc:AlternateContent xmlns:mc="http://schemas.openxmlformats.org/markup-compatibility/2006">
          <mc:Choice Requires="x14">
            <control shapeId="10505" r:id="rId147" name="Check Box 265">
              <controlPr defaultSize="0" autoFill="0" autoLine="0" autoPict="0">
                <anchor moveWithCells="1">
                  <from>
                    <xdr:col>12</xdr:col>
                    <xdr:colOff>114300</xdr:colOff>
                    <xdr:row>24</xdr:row>
                    <xdr:rowOff>12700</xdr:rowOff>
                  </from>
                  <to>
                    <xdr:col>13</xdr:col>
                    <xdr:colOff>0</xdr:colOff>
                    <xdr:row>24</xdr:row>
                    <xdr:rowOff>228600</xdr:rowOff>
                  </to>
                </anchor>
              </controlPr>
            </control>
          </mc:Choice>
        </mc:AlternateContent>
        <mc:AlternateContent xmlns:mc="http://schemas.openxmlformats.org/markup-compatibility/2006">
          <mc:Choice Requires="x14">
            <control shapeId="10506" r:id="rId148" name="Check Box 266">
              <controlPr defaultSize="0" autoFill="0" autoLine="0" autoPict="0">
                <anchor moveWithCells="1">
                  <from>
                    <xdr:col>11</xdr:col>
                    <xdr:colOff>114300</xdr:colOff>
                    <xdr:row>25</xdr:row>
                    <xdr:rowOff>12700</xdr:rowOff>
                  </from>
                  <to>
                    <xdr:col>12</xdr:col>
                    <xdr:colOff>0</xdr:colOff>
                    <xdr:row>25</xdr:row>
                    <xdr:rowOff>228600</xdr:rowOff>
                  </to>
                </anchor>
              </controlPr>
            </control>
          </mc:Choice>
        </mc:AlternateContent>
        <mc:AlternateContent xmlns:mc="http://schemas.openxmlformats.org/markup-compatibility/2006">
          <mc:Choice Requires="x14">
            <control shapeId="10507" r:id="rId149" name="Check Box 267">
              <controlPr defaultSize="0" autoFill="0" autoLine="0" autoPict="0">
                <anchor moveWithCells="1">
                  <from>
                    <xdr:col>12</xdr:col>
                    <xdr:colOff>114300</xdr:colOff>
                    <xdr:row>25</xdr:row>
                    <xdr:rowOff>12700</xdr:rowOff>
                  </from>
                  <to>
                    <xdr:col>13</xdr:col>
                    <xdr:colOff>0</xdr:colOff>
                    <xdr:row>25</xdr:row>
                    <xdr:rowOff>228600</xdr:rowOff>
                  </to>
                </anchor>
              </controlPr>
            </control>
          </mc:Choice>
        </mc:AlternateContent>
        <mc:AlternateContent xmlns:mc="http://schemas.openxmlformats.org/markup-compatibility/2006">
          <mc:Choice Requires="x14">
            <control shapeId="10508" r:id="rId150" name="Check Box 268">
              <controlPr defaultSize="0" autoFill="0" autoLine="0" autoPict="0">
                <anchor moveWithCells="1">
                  <from>
                    <xdr:col>11</xdr:col>
                    <xdr:colOff>114300</xdr:colOff>
                    <xdr:row>26</xdr:row>
                    <xdr:rowOff>12700</xdr:rowOff>
                  </from>
                  <to>
                    <xdr:col>12</xdr:col>
                    <xdr:colOff>0</xdr:colOff>
                    <xdr:row>26</xdr:row>
                    <xdr:rowOff>228600</xdr:rowOff>
                  </to>
                </anchor>
              </controlPr>
            </control>
          </mc:Choice>
        </mc:AlternateContent>
        <mc:AlternateContent xmlns:mc="http://schemas.openxmlformats.org/markup-compatibility/2006">
          <mc:Choice Requires="x14">
            <control shapeId="10509" r:id="rId151" name="Check Box 269">
              <controlPr defaultSize="0" autoFill="0" autoLine="0" autoPict="0">
                <anchor moveWithCells="1">
                  <from>
                    <xdr:col>12</xdr:col>
                    <xdr:colOff>114300</xdr:colOff>
                    <xdr:row>26</xdr:row>
                    <xdr:rowOff>12700</xdr:rowOff>
                  </from>
                  <to>
                    <xdr:col>13</xdr:col>
                    <xdr:colOff>0</xdr:colOff>
                    <xdr:row>26</xdr:row>
                    <xdr:rowOff>228600</xdr:rowOff>
                  </to>
                </anchor>
              </controlPr>
            </control>
          </mc:Choice>
        </mc:AlternateContent>
        <mc:AlternateContent xmlns:mc="http://schemas.openxmlformats.org/markup-compatibility/2006">
          <mc:Choice Requires="x14">
            <control shapeId="10510" r:id="rId152" name="Check Box 270">
              <controlPr defaultSize="0" autoFill="0" autoLine="0" autoPict="0">
                <anchor moveWithCells="1">
                  <from>
                    <xdr:col>11</xdr:col>
                    <xdr:colOff>114300</xdr:colOff>
                    <xdr:row>27</xdr:row>
                    <xdr:rowOff>12700</xdr:rowOff>
                  </from>
                  <to>
                    <xdr:col>12</xdr:col>
                    <xdr:colOff>0</xdr:colOff>
                    <xdr:row>27</xdr:row>
                    <xdr:rowOff>228600</xdr:rowOff>
                  </to>
                </anchor>
              </controlPr>
            </control>
          </mc:Choice>
        </mc:AlternateContent>
        <mc:AlternateContent xmlns:mc="http://schemas.openxmlformats.org/markup-compatibility/2006">
          <mc:Choice Requires="x14">
            <control shapeId="10511" r:id="rId153" name="Check Box 271">
              <controlPr defaultSize="0" autoFill="0" autoLine="0" autoPict="0">
                <anchor moveWithCells="1">
                  <from>
                    <xdr:col>12</xdr:col>
                    <xdr:colOff>114300</xdr:colOff>
                    <xdr:row>27</xdr:row>
                    <xdr:rowOff>12700</xdr:rowOff>
                  </from>
                  <to>
                    <xdr:col>13</xdr:col>
                    <xdr:colOff>0</xdr:colOff>
                    <xdr:row>27</xdr:row>
                    <xdr:rowOff>228600</xdr:rowOff>
                  </to>
                </anchor>
              </controlPr>
            </control>
          </mc:Choice>
        </mc:AlternateContent>
        <mc:AlternateContent xmlns:mc="http://schemas.openxmlformats.org/markup-compatibility/2006">
          <mc:Choice Requires="x14">
            <control shapeId="10512" r:id="rId154" name="Check Box 272">
              <controlPr defaultSize="0" autoFill="0" autoLine="0" autoPict="0">
                <anchor moveWithCells="1">
                  <from>
                    <xdr:col>11</xdr:col>
                    <xdr:colOff>114300</xdr:colOff>
                    <xdr:row>28</xdr:row>
                    <xdr:rowOff>12700</xdr:rowOff>
                  </from>
                  <to>
                    <xdr:col>12</xdr:col>
                    <xdr:colOff>0</xdr:colOff>
                    <xdr:row>28</xdr:row>
                    <xdr:rowOff>228600</xdr:rowOff>
                  </to>
                </anchor>
              </controlPr>
            </control>
          </mc:Choice>
        </mc:AlternateContent>
        <mc:AlternateContent xmlns:mc="http://schemas.openxmlformats.org/markup-compatibility/2006">
          <mc:Choice Requires="x14">
            <control shapeId="10513" r:id="rId155" name="Check Box 273">
              <controlPr defaultSize="0" autoFill="0" autoLine="0" autoPict="0">
                <anchor moveWithCells="1">
                  <from>
                    <xdr:col>12</xdr:col>
                    <xdr:colOff>114300</xdr:colOff>
                    <xdr:row>28</xdr:row>
                    <xdr:rowOff>12700</xdr:rowOff>
                  </from>
                  <to>
                    <xdr:col>13</xdr:col>
                    <xdr:colOff>0</xdr:colOff>
                    <xdr:row>28</xdr:row>
                    <xdr:rowOff>228600</xdr:rowOff>
                  </to>
                </anchor>
              </controlPr>
            </control>
          </mc:Choice>
        </mc:AlternateContent>
        <mc:AlternateContent xmlns:mc="http://schemas.openxmlformats.org/markup-compatibility/2006">
          <mc:Choice Requires="x14">
            <control shapeId="10514" r:id="rId156" name="Check Box 274">
              <controlPr defaultSize="0" autoFill="0" autoLine="0" autoPict="0">
                <anchor moveWithCells="1">
                  <from>
                    <xdr:col>11</xdr:col>
                    <xdr:colOff>114300</xdr:colOff>
                    <xdr:row>29</xdr:row>
                    <xdr:rowOff>12700</xdr:rowOff>
                  </from>
                  <to>
                    <xdr:col>12</xdr:col>
                    <xdr:colOff>0</xdr:colOff>
                    <xdr:row>29</xdr:row>
                    <xdr:rowOff>228600</xdr:rowOff>
                  </to>
                </anchor>
              </controlPr>
            </control>
          </mc:Choice>
        </mc:AlternateContent>
        <mc:AlternateContent xmlns:mc="http://schemas.openxmlformats.org/markup-compatibility/2006">
          <mc:Choice Requires="x14">
            <control shapeId="10515" r:id="rId157" name="Check Box 275">
              <controlPr defaultSize="0" autoFill="0" autoLine="0" autoPict="0">
                <anchor moveWithCells="1">
                  <from>
                    <xdr:col>12</xdr:col>
                    <xdr:colOff>114300</xdr:colOff>
                    <xdr:row>29</xdr:row>
                    <xdr:rowOff>12700</xdr:rowOff>
                  </from>
                  <to>
                    <xdr:col>13</xdr:col>
                    <xdr:colOff>0</xdr:colOff>
                    <xdr:row>29</xdr:row>
                    <xdr:rowOff>228600</xdr:rowOff>
                  </to>
                </anchor>
              </controlPr>
            </control>
          </mc:Choice>
        </mc:AlternateContent>
        <mc:AlternateContent xmlns:mc="http://schemas.openxmlformats.org/markup-compatibility/2006">
          <mc:Choice Requires="x14">
            <control shapeId="10516" r:id="rId158" name="Check Box 276">
              <controlPr defaultSize="0" autoFill="0" autoLine="0" autoPict="0">
                <anchor moveWithCells="1">
                  <from>
                    <xdr:col>11</xdr:col>
                    <xdr:colOff>114300</xdr:colOff>
                    <xdr:row>30</xdr:row>
                    <xdr:rowOff>12700</xdr:rowOff>
                  </from>
                  <to>
                    <xdr:col>12</xdr:col>
                    <xdr:colOff>0</xdr:colOff>
                    <xdr:row>30</xdr:row>
                    <xdr:rowOff>228600</xdr:rowOff>
                  </to>
                </anchor>
              </controlPr>
            </control>
          </mc:Choice>
        </mc:AlternateContent>
        <mc:AlternateContent xmlns:mc="http://schemas.openxmlformats.org/markup-compatibility/2006">
          <mc:Choice Requires="x14">
            <control shapeId="10517" r:id="rId159" name="Check Box 277">
              <controlPr defaultSize="0" autoFill="0" autoLine="0" autoPict="0">
                <anchor moveWithCells="1">
                  <from>
                    <xdr:col>12</xdr:col>
                    <xdr:colOff>114300</xdr:colOff>
                    <xdr:row>30</xdr:row>
                    <xdr:rowOff>12700</xdr:rowOff>
                  </from>
                  <to>
                    <xdr:col>13</xdr:col>
                    <xdr:colOff>0</xdr:colOff>
                    <xdr:row>30</xdr:row>
                    <xdr:rowOff>228600</xdr:rowOff>
                  </to>
                </anchor>
              </controlPr>
            </control>
          </mc:Choice>
        </mc:AlternateContent>
        <mc:AlternateContent xmlns:mc="http://schemas.openxmlformats.org/markup-compatibility/2006">
          <mc:Choice Requires="x14">
            <control shapeId="10518" r:id="rId160" name="Check Box 278">
              <controlPr defaultSize="0" autoFill="0" autoLine="0" autoPict="0">
                <anchor moveWithCells="1">
                  <from>
                    <xdr:col>11</xdr:col>
                    <xdr:colOff>114300</xdr:colOff>
                    <xdr:row>31</xdr:row>
                    <xdr:rowOff>12700</xdr:rowOff>
                  </from>
                  <to>
                    <xdr:col>12</xdr:col>
                    <xdr:colOff>0</xdr:colOff>
                    <xdr:row>31</xdr:row>
                    <xdr:rowOff>228600</xdr:rowOff>
                  </to>
                </anchor>
              </controlPr>
            </control>
          </mc:Choice>
        </mc:AlternateContent>
        <mc:AlternateContent xmlns:mc="http://schemas.openxmlformats.org/markup-compatibility/2006">
          <mc:Choice Requires="x14">
            <control shapeId="10519" r:id="rId161" name="Check Box 279">
              <controlPr defaultSize="0" autoFill="0" autoLine="0" autoPict="0">
                <anchor moveWithCells="1">
                  <from>
                    <xdr:col>12</xdr:col>
                    <xdr:colOff>114300</xdr:colOff>
                    <xdr:row>31</xdr:row>
                    <xdr:rowOff>12700</xdr:rowOff>
                  </from>
                  <to>
                    <xdr:col>13</xdr:col>
                    <xdr:colOff>0</xdr:colOff>
                    <xdr:row>31</xdr:row>
                    <xdr:rowOff>228600</xdr:rowOff>
                  </to>
                </anchor>
              </controlPr>
            </control>
          </mc:Choice>
        </mc:AlternateContent>
        <mc:AlternateContent xmlns:mc="http://schemas.openxmlformats.org/markup-compatibility/2006">
          <mc:Choice Requires="x14">
            <control shapeId="10520" r:id="rId162" name="Check Box 280">
              <controlPr defaultSize="0" autoFill="0" autoLine="0" autoPict="0">
                <anchor moveWithCells="1">
                  <from>
                    <xdr:col>11</xdr:col>
                    <xdr:colOff>114300</xdr:colOff>
                    <xdr:row>32</xdr:row>
                    <xdr:rowOff>12700</xdr:rowOff>
                  </from>
                  <to>
                    <xdr:col>12</xdr:col>
                    <xdr:colOff>0</xdr:colOff>
                    <xdr:row>32</xdr:row>
                    <xdr:rowOff>228600</xdr:rowOff>
                  </to>
                </anchor>
              </controlPr>
            </control>
          </mc:Choice>
        </mc:AlternateContent>
        <mc:AlternateContent xmlns:mc="http://schemas.openxmlformats.org/markup-compatibility/2006">
          <mc:Choice Requires="x14">
            <control shapeId="10521" r:id="rId163" name="Check Box 281">
              <controlPr defaultSize="0" autoFill="0" autoLine="0" autoPict="0">
                <anchor moveWithCells="1">
                  <from>
                    <xdr:col>12</xdr:col>
                    <xdr:colOff>114300</xdr:colOff>
                    <xdr:row>32</xdr:row>
                    <xdr:rowOff>12700</xdr:rowOff>
                  </from>
                  <to>
                    <xdr:col>13</xdr:col>
                    <xdr:colOff>0</xdr:colOff>
                    <xdr:row>32</xdr:row>
                    <xdr:rowOff>228600</xdr:rowOff>
                  </to>
                </anchor>
              </controlPr>
            </control>
          </mc:Choice>
        </mc:AlternateContent>
        <mc:AlternateContent xmlns:mc="http://schemas.openxmlformats.org/markup-compatibility/2006">
          <mc:Choice Requires="x14">
            <control shapeId="10562" r:id="rId164" name="Check Box 322">
              <controlPr defaultSize="0" autoFill="0" autoLine="0" autoPict="0">
                <anchor moveWithCells="1">
                  <from>
                    <xdr:col>13</xdr:col>
                    <xdr:colOff>114300</xdr:colOff>
                    <xdr:row>13</xdr:row>
                    <xdr:rowOff>12700</xdr:rowOff>
                  </from>
                  <to>
                    <xdr:col>13</xdr:col>
                    <xdr:colOff>419100</xdr:colOff>
                    <xdr:row>14</xdr:row>
                    <xdr:rowOff>69850</xdr:rowOff>
                  </to>
                </anchor>
              </controlPr>
            </control>
          </mc:Choice>
        </mc:AlternateContent>
        <mc:AlternateContent xmlns:mc="http://schemas.openxmlformats.org/markup-compatibility/2006">
          <mc:Choice Requires="x14">
            <control shapeId="10563" r:id="rId165" name="Check Box 323">
              <controlPr defaultSize="0" autoFill="0" autoLine="0" autoPict="0">
                <anchor moveWithCells="1">
                  <from>
                    <xdr:col>14</xdr:col>
                    <xdr:colOff>114300</xdr:colOff>
                    <xdr:row>13</xdr:row>
                    <xdr:rowOff>12700</xdr:rowOff>
                  </from>
                  <to>
                    <xdr:col>14</xdr:col>
                    <xdr:colOff>419100</xdr:colOff>
                    <xdr:row>14</xdr:row>
                    <xdr:rowOff>69850</xdr:rowOff>
                  </to>
                </anchor>
              </controlPr>
            </control>
          </mc:Choice>
        </mc:AlternateContent>
        <mc:AlternateContent xmlns:mc="http://schemas.openxmlformats.org/markup-compatibility/2006">
          <mc:Choice Requires="x14">
            <control shapeId="10564" r:id="rId166" name="Check Box 324">
              <controlPr defaultSize="0" autoFill="0" autoLine="0" autoPict="0">
                <anchor moveWithCells="1">
                  <from>
                    <xdr:col>13</xdr:col>
                    <xdr:colOff>114300</xdr:colOff>
                    <xdr:row>14</xdr:row>
                    <xdr:rowOff>12700</xdr:rowOff>
                  </from>
                  <to>
                    <xdr:col>13</xdr:col>
                    <xdr:colOff>419100</xdr:colOff>
                    <xdr:row>14</xdr:row>
                    <xdr:rowOff>228600</xdr:rowOff>
                  </to>
                </anchor>
              </controlPr>
            </control>
          </mc:Choice>
        </mc:AlternateContent>
        <mc:AlternateContent xmlns:mc="http://schemas.openxmlformats.org/markup-compatibility/2006">
          <mc:Choice Requires="x14">
            <control shapeId="10565" r:id="rId167" name="Check Box 325">
              <controlPr defaultSize="0" autoFill="0" autoLine="0" autoPict="0">
                <anchor moveWithCells="1">
                  <from>
                    <xdr:col>14</xdr:col>
                    <xdr:colOff>114300</xdr:colOff>
                    <xdr:row>14</xdr:row>
                    <xdr:rowOff>12700</xdr:rowOff>
                  </from>
                  <to>
                    <xdr:col>14</xdr:col>
                    <xdr:colOff>419100</xdr:colOff>
                    <xdr:row>14</xdr:row>
                    <xdr:rowOff>228600</xdr:rowOff>
                  </to>
                </anchor>
              </controlPr>
            </control>
          </mc:Choice>
        </mc:AlternateContent>
        <mc:AlternateContent xmlns:mc="http://schemas.openxmlformats.org/markup-compatibility/2006">
          <mc:Choice Requires="x14">
            <control shapeId="10566" r:id="rId168" name="Check Box 326">
              <controlPr defaultSize="0" autoFill="0" autoLine="0" autoPict="0">
                <anchor moveWithCells="1">
                  <from>
                    <xdr:col>13</xdr:col>
                    <xdr:colOff>114300</xdr:colOff>
                    <xdr:row>15</xdr:row>
                    <xdr:rowOff>12700</xdr:rowOff>
                  </from>
                  <to>
                    <xdr:col>13</xdr:col>
                    <xdr:colOff>419100</xdr:colOff>
                    <xdr:row>15</xdr:row>
                    <xdr:rowOff>228600</xdr:rowOff>
                  </to>
                </anchor>
              </controlPr>
            </control>
          </mc:Choice>
        </mc:AlternateContent>
        <mc:AlternateContent xmlns:mc="http://schemas.openxmlformats.org/markup-compatibility/2006">
          <mc:Choice Requires="x14">
            <control shapeId="10567" r:id="rId169" name="Check Box 327">
              <controlPr defaultSize="0" autoFill="0" autoLine="0" autoPict="0">
                <anchor moveWithCells="1">
                  <from>
                    <xdr:col>14</xdr:col>
                    <xdr:colOff>114300</xdr:colOff>
                    <xdr:row>15</xdr:row>
                    <xdr:rowOff>12700</xdr:rowOff>
                  </from>
                  <to>
                    <xdr:col>14</xdr:col>
                    <xdr:colOff>419100</xdr:colOff>
                    <xdr:row>15</xdr:row>
                    <xdr:rowOff>228600</xdr:rowOff>
                  </to>
                </anchor>
              </controlPr>
            </control>
          </mc:Choice>
        </mc:AlternateContent>
        <mc:AlternateContent xmlns:mc="http://schemas.openxmlformats.org/markup-compatibility/2006">
          <mc:Choice Requires="x14">
            <control shapeId="10568" r:id="rId170" name="Check Box 328">
              <controlPr defaultSize="0" autoFill="0" autoLine="0" autoPict="0">
                <anchor moveWithCells="1">
                  <from>
                    <xdr:col>13</xdr:col>
                    <xdr:colOff>114300</xdr:colOff>
                    <xdr:row>16</xdr:row>
                    <xdr:rowOff>12700</xdr:rowOff>
                  </from>
                  <to>
                    <xdr:col>13</xdr:col>
                    <xdr:colOff>419100</xdr:colOff>
                    <xdr:row>16</xdr:row>
                    <xdr:rowOff>228600</xdr:rowOff>
                  </to>
                </anchor>
              </controlPr>
            </control>
          </mc:Choice>
        </mc:AlternateContent>
        <mc:AlternateContent xmlns:mc="http://schemas.openxmlformats.org/markup-compatibility/2006">
          <mc:Choice Requires="x14">
            <control shapeId="10569" r:id="rId171" name="Check Box 329">
              <controlPr defaultSize="0" autoFill="0" autoLine="0" autoPict="0">
                <anchor moveWithCells="1">
                  <from>
                    <xdr:col>14</xdr:col>
                    <xdr:colOff>114300</xdr:colOff>
                    <xdr:row>16</xdr:row>
                    <xdr:rowOff>12700</xdr:rowOff>
                  </from>
                  <to>
                    <xdr:col>14</xdr:col>
                    <xdr:colOff>419100</xdr:colOff>
                    <xdr:row>16</xdr:row>
                    <xdr:rowOff>228600</xdr:rowOff>
                  </to>
                </anchor>
              </controlPr>
            </control>
          </mc:Choice>
        </mc:AlternateContent>
        <mc:AlternateContent xmlns:mc="http://schemas.openxmlformats.org/markup-compatibility/2006">
          <mc:Choice Requires="x14">
            <control shapeId="10570" r:id="rId172" name="Check Box 330">
              <controlPr defaultSize="0" autoFill="0" autoLine="0" autoPict="0">
                <anchor moveWithCells="1">
                  <from>
                    <xdr:col>13</xdr:col>
                    <xdr:colOff>114300</xdr:colOff>
                    <xdr:row>17</xdr:row>
                    <xdr:rowOff>12700</xdr:rowOff>
                  </from>
                  <to>
                    <xdr:col>13</xdr:col>
                    <xdr:colOff>419100</xdr:colOff>
                    <xdr:row>17</xdr:row>
                    <xdr:rowOff>228600</xdr:rowOff>
                  </to>
                </anchor>
              </controlPr>
            </control>
          </mc:Choice>
        </mc:AlternateContent>
        <mc:AlternateContent xmlns:mc="http://schemas.openxmlformats.org/markup-compatibility/2006">
          <mc:Choice Requires="x14">
            <control shapeId="10571" r:id="rId173" name="Check Box 331">
              <controlPr defaultSize="0" autoFill="0" autoLine="0" autoPict="0">
                <anchor moveWithCells="1">
                  <from>
                    <xdr:col>14</xdr:col>
                    <xdr:colOff>114300</xdr:colOff>
                    <xdr:row>17</xdr:row>
                    <xdr:rowOff>12700</xdr:rowOff>
                  </from>
                  <to>
                    <xdr:col>14</xdr:col>
                    <xdr:colOff>419100</xdr:colOff>
                    <xdr:row>17</xdr:row>
                    <xdr:rowOff>228600</xdr:rowOff>
                  </to>
                </anchor>
              </controlPr>
            </control>
          </mc:Choice>
        </mc:AlternateContent>
        <mc:AlternateContent xmlns:mc="http://schemas.openxmlformats.org/markup-compatibility/2006">
          <mc:Choice Requires="x14">
            <control shapeId="10572" r:id="rId174" name="Check Box 332">
              <controlPr defaultSize="0" autoFill="0" autoLine="0" autoPict="0">
                <anchor moveWithCells="1">
                  <from>
                    <xdr:col>13</xdr:col>
                    <xdr:colOff>114300</xdr:colOff>
                    <xdr:row>18</xdr:row>
                    <xdr:rowOff>12700</xdr:rowOff>
                  </from>
                  <to>
                    <xdr:col>13</xdr:col>
                    <xdr:colOff>419100</xdr:colOff>
                    <xdr:row>18</xdr:row>
                    <xdr:rowOff>228600</xdr:rowOff>
                  </to>
                </anchor>
              </controlPr>
            </control>
          </mc:Choice>
        </mc:AlternateContent>
        <mc:AlternateContent xmlns:mc="http://schemas.openxmlformats.org/markup-compatibility/2006">
          <mc:Choice Requires="x14">
            <control shapeId="10573" r:id="rId175" name="Check Box 333">
              <controlPr defaultSize="0" autoFill="0" autoLine="0" autoPict="0">
                <anchor moveWithCells="1">
                  <from>
                    <xdr:col>14</xdr:col>
                    <xdr:colOff>114300</xdr:colOff>
                    <xdr:row>18</xdr:row>
                    <xdr:rowOff>12700</xdr:rowOff>
                  </from>
                  <to>
                    <xdr:col>14</xdr:col>
                    <xdr:colOff>419100</xdr:colOff>
                    <xdr:row>18</xdr:row>
                    <xdr:rowOff>228600</xdr:rowOff>
                  </to>
                </anchor>
              </controlPr>
            </control>
          </mc:Choice>
        </mc:AlternateContent>
        <mc:AlternateContent xmlns:mc="http://schemas.openxmlformats.org/markup-compatibility/2006">
          <mc:Choice Requires="x14">
            <control shapeId="10574" r:id="rId176" name="Check Box 334">
              <controlPr defaultSize="0" autoFill="0" autoLine="0" autoPict="0">
                <anchor moveWithCells="1">
                  <from>
                    <xdr:col>13</xdr:col>
                    <xdr:colOff>114300</xdr:colOff>
                    <xdr:row>19</xdr:row>
                    <xdr:rowOff>12700</xdr:rowOff>
                  </from>
                  <to>
                    <xdr:col>13</xdr:col>
                    <xdr:colOff>419100</xdr:colOff>
                    <xdr:row>19</xdr:row>
                    <xdr:rowOff>228600</xdr:rowOff>
                  </to>
                </anchor>
              </controlPr>
            </control>
          </mc:Choice>
        </mc:AlternateContent>
        <mc:AlternateContent xmlns:mc="http://schemas.openxmlformats.org/markup-compatibility/2006">
          <mc:Choice Requires="x14">
            <control shapeId="10575" r:id="rId177" name="Check Box 335">
              <controlPr defaultSize="0" autoFill="0" autoLine="0" autoPict="0">
                <anchor moveWithCells="1">
                  <from>
                    <xdr:col>14</xdr:col>
                    <xdr:colOff>114300</xdr:colOff>
                    <xdr:row>19</xdr:row>
                    <xdr:rowOff>12700</xdr:rowOff>
                  </from>
                  <to>
                    <xdr:col>14</xdr:col>
                    <xdr:colOff>419100</xdr:colOff>
                    <xdr:row>19</xdr:row>
                    <xdr:rowOff>228600</xdr:rowOff>
                  </to>
                </anchor>
              </controlPr>
            </control>
          </mc:Choice>
        </mc:AlternateContent>
        <mc:AlternateContent xmlns:mc="http://schemas.openxmlformats.org/markup-compatibility/2006">
          <mc:Choice Requires="x14">
            <control shapeId="10576" r:id="rId178" name="Check Box 336">
              <controlPr defaultSize="0" autoFill="0" autoLine="0" autoPict="0">
                <anchor moveWithCells="1">
                  <from>
                    <xdr:col>13</xdr:col>
                    <xdr:colOff>114300</xdr:colOff>
                    <xdr:row>20</xdr:row>
                    <xdr:rowOff>12700</xdr:rowOff>
                  </from>
                  <to>
                    <xdr:col>13</xdr:col>
                    <xdr:colOff>419100</xdr:colOff>
                    <xdr:row>20</xdr:row>
                    <xdr:rowOff>228600</xdr:rowOff>
                  </to>
                </anchor>
              </controlPr>
            </control>
          </mc:Choice>
        </mc:AlternateContent>
        <mc:AlternateContent xmlns:mc="http://schemas.openxmlformats.org/markup-compatibility/2006">
          <mc:Choice Requires="x14">
            <control shapeId="10577" r:id="rId179" name="Check Box 337">
              <controlPr defaultSize="0" autoFill="0" autoLine="0" autoPict="0">
                <anchor moveWithCells="1">
                  <from>
                    <xdr:col>14</xdr:col>
                    <xdr:colOff>114300</xdr:colOff>
                    <xdr:row>20</xdr:row>
                    <xdr:rowOff>12700</xdr:rowOff>
                  </from>
                  <to>
                    <xdr:col>14</xdr:col>
                    <xdr:colOff>419100</xdr:colOff>
                    <xdr:row>20</xdr:row>
                    <xdr:rowOff>228600</xdr:rowOff>
                  </to>
                </anchor>
              </controlPr>
            </control>
          </mc:Choice>
        </mc:AlternateContent>
        <mc:AlternateContent xmlns:mc="http://schemas.openxmlformats.org/markup-compatibility/2006">
          <mc:Choice Requires="x14">
            <control shapeId="10578" r:id="rId180" name="Check Box 338">
              <controlPr defaultSize="0" autoFill="0" autoLine="0" autoPict="0">
                <anchor moveWithCells="1">
                  <from>
                    <xdr:col>13</xdr:col>
                    <xdr:colOff>114300</xdr:colOff>
                    <xdr:row>21</xdr:row>
                    <xdr:rowOff>12700</xdr:rowOff>
                  </from>
                  <to>
                    <xdr:col>13</xdr:col>
                    <xdr:colOff>419100</xdr:colOff>
                    <xdr:row>21</xdr:row>
                    <xdr:rowOff>228600</xdr:rowOff>
                  </to>
                </anchor>
              </controlPr>
            </control>
          </mc:Choice>
        </mc:AlternateContent>
        <mc:AlternateContent xmlns:mc="http://schemas.openxmlformats.org/markup-compatibility/2006">
          <mc:Choice Requires="x14">
            <control shapeId="10579" r:id="rId181" name="Check Box 339">
              <controlPr defaultSize="0" autoFill="0" autoLine="0" autoPict="0">
                <anchor moveWithCells="1">
                  <from>
                    <xdr:col>14</xdr:col>
                    <xdr:colOff>114300</xdr:colOff>
                    <xdr:row>21</xdr:row>
                    <xdr:rowOff>12700</xdr:rowOff>
                  </from>
                  <to>
                    <xdr:col>14</xdr:col>
                    <xdr:colOff>419100</xdr:colOff>
                    <xdr:row>21</xdr:row>
                    <xdr:rowOff>228600</xdr:rowOff>
                  </to>
                </anchor>
              </controlPr>
            </control>
          </mc:Choice>
        </mc:AlternateContent>
        <mc:AlternateContent xmlns:mc="http://schemas.openxmlformats.org/markup-compatibility/2006">
          <mc:Choice Requires="x14">
            <control shapeId="10580" r:id="rId182" name="Check Box 340">
              <controlPr defaultSize="0" autoFill="0" autoLine="0" autoPict="0">
                <anchor moveWithCells="1">
                  <from>
                    <xdr:col>13</xdr:col>
                    <xdr:colOff>114300</xdr:colOff>
                    <xdr:row>22</xdr:row>
                    <xdr:rowOff>12700</xdr:rowOff>
                  </from>
                  <to>
                    <xdr:col>13</xdr:col>
                    <xdr:colOff>419100</xdr:colOff>
                    <xdr:row>22</xdr:row>
                    <xdr:rowOff>228600</xdr:rowOff>
                  </to>
                </anchor>
              </controlPr>
            </control>
          </mc:Choice>
        </mc:AlternateContent>
        <mc:AlternateContent xmlns:mc="http://schemas.openxmlformats.org/markup-compatibility/2006">
          <mc:Choice Requires="x14">
            <control shapeId="10581" r:id="rId183" name="Check Box 341">
              <controlPr defaultSize="0" autoFill="0" autoLine="0" autoPict="0">
                <anchor moveWithCells="1">
                  <from>
                    <xdr:col>14</xdr:col>
                    <xdr:colOff>114300</xdr:colOff>
                    <xdr:row>22</xdr:row>
                    <xdr:rowOff>12700</xdr:rowOff>
                  </from>
                  <to>
                    <xdr:col>14</xdr:col>
                    <xdr:colOff>419100</xdr:colOff>
                    <xdr:row>22</xdr:row>
                    <xdr:rowOff>228600</xdr:rowOff>
                  </to>
                </anchor>
              </controlPr>
            </control>
          </mc:Choice>
        </mc:AlternateContent>
        <mc:AlternateContent xmlns:mc="http://schemas.openxmlformats.org/markup-compatibility/2006">
          <mc:Choice Requires="x14">
            <control shapeId="10582" r:id="rId184" name="Check Box 342">
              <controlPr defaultSize="0" autoFill="0" autoLine="0" autoPict="0">
                <anchor moveWithCells="1">
                  <from>
                    <xdr:col>13</xdr:col>
                    <xdr:colOff>114300</xdr:colOff>
                    <xdr:row>23</xdr:row>
                    <xdr:rowOff>12700</xdr:rowOff>
                  </from>
                  <to>
                    <xdr:col>13</xdr:col>
                    <xdr:colOff>419100</xdr:colOff>
                    <xdr:row>23</xdr:row>
                    <xdr:rowOff>228600</xdr:rowOff>
                  </to>
                </anchor>
              </controlPr>
            </control>
          </mc:Choice>
        </mc:AlternateContent>
        <mc:AlternateContent xmlns:mc="http://schemas.openxmlformats.org/markup-compatibility/2006">
          <mc:Choice Requires="x14">
            <control shapeId="10583" r:id="rId185" name="Check Box 343">
              <controlPr defaultSize="0" autoFill="0" autoLine="0" autoPict="0">
                <anchor moveWithCells="1">
                  <from>
                    <xdr:col>14</xdr:col>
                    <xdr:colOff>114300</xdr:colOff>
                    <xdr:row>23</xdr:row>
                    <xdr:rowOff>12700</xdr:rowOff>
                  </from>
                  <to>
                    <xdr:col>14</xdr:col>
                    <xdr:colOff>419100</xdr:colOff>
                    <xdr:row>23</xdr:row>
                    <xdr:rowOff>228600</xdr:rowOff>
                  </to>
                </anchor>
              </controlPr>
            </control>
          </mc:Choice>
        </mc:AlternateContent>
        <mc:AlternateContent xmlns:mc="http://schemas.openxmlformats.org/markup-compatibility/2006">
          <mc:Choice Requires="x14">
            <control shapeId="10584" r:id="rId186" name="Check Box 344">
              <controlPr defaultSize="0" autoFill="0" autoLine="0" autoPict="0">
                <anchor moveWithCells="1">
                  <from>
                    <xdr:col>13</xdr:col>
                    <xdr:colOff>114300</xdr:colOff>
                    <xdr:row>24</xdr:row>
                    <xdr:rowOff>12700</xdr:rowOff>
                  </from>
                  <to>
                    <xdr:col>13</xdr:col>
                    <xdr:colOff>419100</xdr:colOff>
                    <xdr:row>24</xdr:row>
                    <xdr:rowOff>228600</xdr:rowOff>
                  </to>
                </anchor>
              </controlPr>
            </control>
          </mc:Choice>
        </mc:AlternateContent>
        <mc:AlternateContent xmlns:mc="http://schemas.openxmlformats.org/markup-compatibility/2006">
          <mc:Choice Requires="x14">
            <control shapeId="10585" r:id="rId187" name="Check Box 345">
              <controlPr defaultSize="0" autoFill="0" autoLine="0" autoPict="0">
                <anchor moveWithCells="1">
                  <from>
                    <xdr:col>14</xdr:col>
                    <xdr:colOff>114300</xdr:colOff>
                    <xdr:row>24</xdr:row>
                    <xdr:rowOff>12700</xdr:rowOff>
                  </from>
                  <to>
                    <xdr:col>14</xdr:col>
                    <xdr:colOff>419100</xdr:colOff>
                    <xdr:row>24</xdr:row>
                    <xdr:rowOff>228600</xdr:rowOff>
                  </to>
                </anchor>
              </controlPr>
            </control>
          </mc:Choice>
        </mc:AlternateContent>
        <mc:AlternateContent xmlns:mc="http://schemas.openxmlformats.org/markup-compatibility/2006">
          <mc:Choice Requires="x14">
            <control shapeId="10586" r:id="rId188" name="Check Box 346">
              <controlPr defaultSize="0" autoFill="0" autoLine="0" autoPict="0">
                <anchor moveWithCells="1">
                  <from>
                    <xdr:col>13</xdr:col>
                    <xdr:colOff>114300</xdr:colOff>
                    <xdr:row>25</xdr:row>
                    <xdr:rowOff>12700</xdr:rowOff>
                  </from>
                  <to>
                    <xdr:col>13</xdr:col>
                    <xdr:colOff>419100</xdr:colOff>
                    <xdr:row>25</xdr:row>
                    <xdr:rowOff>228600</xdr:rowOff>
                  </to>
                </anchor>
              </controlPr>
            </control>
          </mc:Choice>
        </mc:AlternateContent>
        <mc:AlternateContent xmlns:mc="http://schemas.openxmlformats.org/markup-compatibility/2006">
          <mc:Choice Requires="x14">
            <control shapeId="10587" r:id="rId189" name="Check Box 347">
              <controlPr defaultSize="0" autoFill="0" autoLine="0" autoPict="0">
                <anchor moveWithCells="1">
                  <from>
                    <xdr:col>14</xdr:col>
                    <xdr:colOff>114300</xdr:colOff>
                    <xdr:row>25</xdr:row>
                    <xdr:rowOff>12700</xdr:rowOff>
                  </from>
                  <to>
                    <xdr:col>14</xdr:col>
                    <xdr:colOff>419100</xdr:colOff>
                    <xdr:row>25</xdr:row>
                    <xdr:rowOff>228600</xdr:rowOff>
                  </to>
                </anchor>
              </controlPr>
            </control>
          </mc:Choice>
        </mc:AlternateContent>
        <mc:AlternateContent xmlns:mc="http://schemas.openxmlformats.org/markup-compatibility/2006">
          <mc:Choice Requires="x14">
            <control shapeId="10588" r:id="rId190" name="Check Box 348">
              <controlPr defaultSize="0" autoFill="0" autoLine="0" autoPict="0">
                <anchor moveWithCells="1">
                  <from>
                    <xdr:col>13</xdr:col>
                    <xdr:colOff>114300</xdr:colOff>
                    <xdr:row>26</xdr:row>
                    <xdr:rowOff>12700</xdr:rowOff>
                  </from>
                  <to>
                    <xdr:col>13</xdr:col>
                    <xdr:colOff>419100</xdr:colOff>
                    <xdr:row>26</xdr:row>
                    <xdr:rowOff>228600</xdr:rowOff>
                  </to>
                </anchor>
              </controlPr>
            </control>
          </mc:Choice>
        </mc:AlternateContent>
        <mc:AlternateContent xmlns:mc="http://schemas.openxmlformats.org/markup-compatibility/2006">
          <mc:Choice Requires="x14">
            <control shapeId="10589" r:id="rId191" name="Check Box 349">
              <controlPr defaultSize="0" autoFill="0" autoLine="0" autoPict="0">
                <anchor moveWithCells="1">
                  <from>
                    <xdr:col>14</xdr:col>
                    <xdr:colOff>114300</xdr:colOff>
                    <xdr:row>26</xdr:row>
                    <xdr:rowOff>12700</xdr:rowOff>
                  </from>
                  <to>
                    <xdr:col>14</xdr:col>
                    <xdr:colOff>419100</xdr:colOff>
                    <xdr:row>26</xdr:row>
                    <xdr:rowOff>228600</xdr:rowOff>
                  </to>
                </anchor>
              </controlPr>
            </control>
          </mc:Choice>
        </mc:AlternateContent>
        <mc:AlternateContent xmlns:mc="http://schemas.openxmlformats.org/markup-compatibility/2006">
          <mc:Choice Requires="x14">
            <control shapeId="10590" r:id="rId192" name="Check Box 350">
              <controlPr defaultSize="0" autoFill="0" autoLine="0" autoPict="0">
                <anchor moveWithCells="1">
                  <from>
                    <xdr:col>13</xdr:col>
                    <xdr:colOff>114300</xdr:colOff>
                    <xdr:row>27</xdr:row>
                    <xdr:rowOff>12700</xdr:rowOff>
                  </from>
                  <to>
                    <xdr:col>13</xdr:col>
                    <xdr:colOff>419100</xdr:colOff>
                    <xdr:row>27</xdr:row>
                    <xdr:rowOff>228600</xdr:rowOff>
                  </to>
                </anchor>
              </controlPr>
            </control>
          </mc:Choice>
        </mc:AlternateContent>
        <mc:AlternateContent xmlns:mc="http://schemas.openxmlformats.org/markup-compatibility/2006">
          <mc:Choice Requires="x14">
            <control shapeId="10591" r:id="rId193" name="Check Box 351">
              <controlPr defaultSize="0" autoFill="0" autoLine="0" autoPict="0">
                <anchor moveWithCells="1">
                  <from>
                    <xdr:col>14</xdr:col>
                    <xdr:colOff>114300</xdr:colOff>
                    <xdr:row>27</xdr:row>
                    <xdr:rowOff>12700</xdr:rowOff>
                  </from>
                  <to>
                    <xdr:col>14</xdr:col>
                    <xdr:colOff>419100</xdr:colOff>
                    <xdr:row>27</xdr:row>
                    <xdr:rowOff>228600</xdr:rowOff>
                  </to>
                </anchor>
              </controlPr>
            </control>
          </mc:Choice>
        </mc:AlternateContent>
        <mc:AlternateContent xmlns:mc="http://schemas.openxmlformats.org/markup-compatibility/2006">
          <mc:Choice Requires="x14">
            <control shapeId="10592" r:id="rId194" name="Check Box 352">
              <controlPr defaultSize="0" autoFill="0" autoLine="0" autoPict="0">
                <anchor moveWithCells="1">
                  <from>
                    <xdr:col>13</xdr:col>
                    <xdr:colOff>114300</xdr:colOff>
                    <xdr:row>28</xdr:row>
                    <xdr:rowOff>12700</xdr:rowOff>
                  </from>
                  <to>
                    <xdr:col>13</xdr:col>
                    <xdr:colOff>419100</xdr:colOff>
                    <xdr:row>28</xdr:row>
                    <xdr:rowOff>228600</xdr:rowOff>
                  </to>
                </anchor>
              </controlPr>
            </control>
          </mc:Choice>
        </mc:AlternateContent>
        <mc:AlternateContent xmlns:mc="http://schemas.openxmlformats.org/markup-compatibility/2006">
          <mc:Choice Requires="x14">
            <control shapeId="10593" r:id="rId195" name="Check Box 353">
              <controlPr defaultSize="0" autoFill="0" autoLine="0" autoPict="0">
                <anchor moveWithCells="1">
                  <from>
                    <xdr:col>14</xdr:col>
                    <xdr:colOff>114300</xdr:colOff>
                    <xdr:row>28</xdr:row>
                    <xdr:rowOff>12700</xdr:rowOff>
                  </from>
                  <to>
                    <xdr:col>14</xdr:col>
                    <xdr:colOff>419100</xdr:colOff>
                    <xdr:row>28</xdr:row>
                    <xdr:rowOff>228600</xdr:rowOff>
                  </to>
                </anchor>
              </controlPr>
            </control>
          </mc:Choice>
        </mc:AlternateContent>
        <mc:AlternateContent xmlns:mc="http://schemas.openxmlformats.org/markup-compatibility/2006">
          <mc:Choice Requires="x14">
            <control shapeId="10594" r:id="rId196" name="Check Box 354">
              <controlPr defaultSize="0" autoFill="0" autoLine="0" autoPict="0">
                <anchor moveWithCells="1">
                  <from>
                    <xdr:col>13</xdr:col>
                    <xdr:colOff>114300</xdr:colOff>
                    <xdr:row>29</xdr:row>
                    <xdr:rowOff>12700</xdr:rowOff>
                  </from>
                  <to>
                    <xdr:col>13</xdr:col>
                    <xdr:colOff>419100</xdr:colOff>
                    <xdr:row>29</xdr:row>
                    <xdr:rowOff>228600</xdr:rowOff>
                  </to>
                </anchor>
              </controlPr>
            </control>
          </mc:Choice>
        </mc:AlternateContent>
        <mc:AlternateContent xmlns:mc="http://schemas.openxmlformats.org/markup-compatibility/2006">
          <mc:Choice Requires="x14">
            <control shapeId="10595" r:id="rId197" name="Check Box 355">
              <controlPr defaultSize="0" autoFill="0" autoLine="0" autoPict="0">
                <anchor moveWithCells="1">
                  <from>
                    <xdr:col>14</xdr:col>
                    <xdr:colOff>114300</xdr:colOff>
                    <xdr:row>29</xdr:row>
                    <xdr:rowOff>12700</xdr:rowOff>
                  </from>
                  <to>
                    <xdr:col>14</xdr:col>
                    <xdr:colOff>419100</xdr:colOff>
                    <xdr:row>29</xdr:row>
                    <xdr:rowOff>228600</xdr:rowOff>
                  </to>
                </anchor>
              </controlPr>
            </control>
          </mc:Choice>
        </mc:AlternateContent>
        <mc:AlternateContent xmlns:mc="http://schemas.openxmlformats.org/markup-compatibility/2006">
          <mc:Choice Requires="x14">
            <control shapeId="10596" r:id="rId198" name="Check Box 356">
              <controlPr defaultSize="0" autoFill="0" autoLine="0" autoPict="0">
                <anchor moveWithCells="1">
                  <from>
                    <xdr:col>13</xdr:col>
                    <xdr:colOff>114300</xdr:colOff>
                    <xdr:row>30</xdr:row>
                    <xdr:rowOff>12700</xdr:rowOff>
                  </from>
                  <to>
                    <xdr:col>13</xdr:col>
                    <xdr:colOff>419100</xdr:colOff>
                    <xdr:row>30</xdr:row>
                    <xdr:rowOff>228600</xdr:rowOff>
                  </to>
                </anchor>
              </controlPr>
            </control>
          </mc:Choice>
        </mc:AlternateContent>
        <mc:AlternateContent xmlns:mc="http://schemas.openxmlformats.org/markup-compatibility/2006">
          <mc:Choice Requires="x14">
            <control shapeId="10597" r:id="rId199" name="Check Box 357">
              <controlPr defaultSize="0" autoFill="0" autoLine="0" autoPict="0">
                <anchor moveWithCells="1">
                  <from>
                    <xdr:col>14</xdr:col>
                    <xdr:colOff>114300</xdr:colOff>
                    <xdr:row>30</xdr:row>
                    <xdr:rowOff>12700</xdr:rowOff>
                  </from>
                  <to>
                    <xdr:col>14</xdr:col>
                    <xdr:colOff>419100</xdr:colOff>
                    <xdr:row>30</xdr:row>
                    <xdr:rowOff>228600</xdr:rowOff>
                  </to>
                </anchor>
              </controlPr>
            </control>
          </mc:Choice>
        </mc:AlternateContent>
        <mc:AlternateContent xmlns:mc="http://schemas.openxmlformats.org/markup-compatibility/2006">
          <mc:Choice Requires="x14">
            <control shapeId="10598" r:id="rId200" name="Check Box 358">
              <controlPr defaultSize="0" autoFill="0" autoLine="0" autoPict="0">
                <anchor moveWithCells="1">
                  <from>
                    <xdr:col>13</xdr:col>
                    <xdr:colOff>114300</xdr:colOff>
                    <xdr:row>31</xdr:row>
                    <xdr:rowOff>12700</xdr:rowOff>
                  </from>
                  <to>
                    <xdr:col>13</xdr:col>
                    <xdr:colOff>419100</xdr:colOff>
                    <xdr:row>31</xdr:row>
                    <xdr:rowOff>228600</xdr:rowOff>
                  </to>
                </anchor>
              </controlPr>
            </control>
          </mc:Choice>
        </mc:AlternateContent>
        <mc:AlternateContent xmlns:mc="http://schemas.openxmlformats.org/markup-compatibility/2006">
          <mc:Choice Requires="x14">
            <control shapeId="10599" r:id="rId201" name="Check Box 359">
              <controlPr defaultSize="0" autoFill="0" autoLine="0" autoPict="0">
                <anchor moveWithCells="1">
                  <from>
                    <xdr:col>14</xdr:col>
                    <xdr:colOff>114300</xdr:colOff>
                    <xdr:row>31</xdr:row>
                    <xdr:rowOff>12700</xdr:rowOff>
                  </from>
                  <to>
                    <xdr:col>14</xdr:col>
                    <xdr:colOff>419100</xdr:colOff>
                    <xdr:row>31</xdr:row>
                    <xdr:rowOff>228600</xdr:rowOff>
                  </to>
                </anchor>
              </controlPr>
            </control>
          </mc:Choice>
        </mc:AlternateContent>
        <mc:AlternateContent xmlns:mc="http://schemas.openxmlformats.org/markup-compatibility/2006">
          <mc:Choice Requires="x14">
            <control shapeId="10600" r:id="rId202" name="Check Box 360">
              <controlPr defaultSize="0" autoFill="0" autoLine="0" autoPict="0">
                <anchor moveWithCells="1">
                  <from>
                    <xdr:col>13</xdr:col>
                    <xdr:colOff>114300</xdr:colOff>
                    <xdr:row>32</xdr:row>
                    <xdr:rowOff>12700</xdr:rowOff>
                  </from>
                  <to>
                    <xdr:col>13</xdr:col>
                    <xdr:colOff>419100</xdr:colOff>
                    <xdr:row>32</xdr:row>
                    <xdr:rowOff>228600</xdr:rowOff>
                  </to>
                </anchor>
              </controlPr>
            </control>
          </mc:Choice>
        </mc:AlternateContent>
        <mc:AlternateContent xmlns:mc="http://schemas.openxmlformats.org/markup-compatibility/2006">
          <mc:Choice Requires="x14">
            <control shapeId="10601" r:id="rId203" name="Check Box 361">
              <controlPr defaultSize="0" autoFill="0" autoLine="0" autoPict="0">
                <anchor moveWithCells="1">
                  <from>
                    <xdr:col>14</xdr:col>
                    <xdr:colOff>114300</xdr:colOff>
                    <xdr:row>32</xdr:row>
                    <xdr:rowOff>12700</xdr:rowOff>
                  </from>
                  <to>
                    <xdr:col>14</xdr:col>
                    <xdr:colOff>419100</xdr:colOff>
                    <xdr:row>32</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85EA-45A0-4453-97CC-7EEF672C836D}">
  <sheetPr>
    <pageSetUpPr fitToPage="1"/>
  </sheetPr>
  <dimension ref="A1:O68"/>
  <sheetViews>
    <sheetView workbookViewId="0">
      <selection activeCell="C7" sqref="C7"/>
    </sheetView>
  </sheetViews>
  <sheetFormatPr defaultRowHeight="14.5" x14ac:dyDescent="0.35"/>
  <cols>
    <col min="1" max="1" width="24.453125" style="483" customWidth="1"/>
    <col min="2" max="2" width="39.7265625" style="483" customWidth="1"/>
    <col min="3" max="3" width="8.7265625" style="483"/>
    <col min="4" max="4" width="23.54296875" style="483" bestFit="1" customWidth="1"/>
    <col min="5" max="5" width="15.7265625" style="483" bestFit="1" customWidth="1"/>
    <col min="6" max="16384" width="8.7265625" style="483"/>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07" t="s">
        <v>345</v>
      </c>
      <c r="B5" s="808"/>
      <c r="C5" s="808"/>
      <c r="D5" s="808"/>
      <c r="E5" s="500"/>
    </row>
    <row r="6" spans="1:15" ht="45.5" thickBot="1" x14ac:dyDescent="0.4">
      <c r="A6" s="499" t="s">
        <v>346</v>
      </c>
      <c r="B6" s="498" t="s">
        <v>347</v>
      </c>
      <c r="C6" s="498" t="s">
        <v>348</v>
      </c>
      <c r="D6" s="511" t="s">
        <v>485</v>
      </c>
      <c r="E6" s="510" t="s">
        <v>379</v>
      </c>
    </row>
    <row r="7" spans="1:15" ht="47" thickBot="1" x14ac:dyDescent="0.4">
      <c r="A7" s="499">
        <v>1</v>
      </c>
      <c r="B7" s="509" t="s">
        <v>387</v>
      </c>
      <c r="C7" s="508"/>
      <c r="D7" s="507">
        <v>58455</v>
      </c>
      <c r="E7" s="506">
        <f>D7*C7</f>
        <v>0</v>
      </c>
    </row>
    <row r="8" spans="1:15" ht="15.5" thickBot="1" x14ac:dyDescent="0.4">
      <c r="A8" s="809"/>
      <c r="B8" s="809"/>
      <c r="C8" s="809"/>
      <c r="D8" s="809"/>
    </row>
    <row r="9" spans="1:15" ht="15.5" thickBot="1" x14ac:dyDescent="0.4">
      <c r="A9" s="807" t="s">
        <v>349</v>
      </c>
      <c r="B9" s="808"/>
      <c r="C9" s="808"/>
      <c r="D9" s="808"/>
      <c r="E9" s="500"/>
    </row>
    <row r="10" spans="1:15" ht="15.5" thickBot="1" x14ac:dyDescent="0.4">
      <c r="A10" s="499" t="s">
        <v>346</v>
      </c>
      <c r="B10" s="498" t="s">
        <v>347</v>
      </c>
      <c r="C10" s="498" t="s">
        <v>348</v>
      </c>
      <c r="D10" s="498" t="s">
        <v>350</v>
      </c>
      <c r="E10" s="498" t="s">
        <v>379</v>
      </c>
    </row>
    <row r="11" spans="1:15" ht="16" thickBot="1" x14ac:dyDescent="0.4">
      <c r="A11" s="497">
        <v>1</v>
      </c>
      <c r="B11" s="496" t="s">
        <v>388</v>
      </c>
      <c r="C11" s="495"/>
      <c r="D11" s="494">
        <v>4175</v>
      </c>
      <c r="E11" s="494">
        <f t="shared" ref="E11:E39" si="0">C11*D11</f>
        <v>0</v>
      </c>
    </row>
    <row r="12" spans="1:15" ht="16" thickBot="1" x14ac:dyDescent="0.4">
      <c r="A12" s="497">
        <v>2</v>
      </c>
      <c r="B12" s="496" t="s">
        <v>370</v>
      </c>
      <c r="C12" s="495"/>
      <c r="D12" s="494">
        <v>4250</v>
      </c>
      <c r="E12" s="494">
        <f t="shared" si="0"/>
        <v>0</v>
      </c>
    </row>
    <row r="13" spans="1:15" ht="16" thickBot="1" x14ac:dyDescent="0.4">
      <c r="A13" s="497">
        <v>3</v>
      </c>
      <c r="B13" s="496" t="s">
        <v>389</v>
      </c>
      <c r="C13" s="495"/>
      <c r="D13" s="494">
        <v>1</v>
      </c>
      <c r="E13" s="494">
        <f t="shared" si="0"/>
        <v>0</v>
      </c>
    </row>
    <row r="14" spans="1:15" ht="16" thickBot="1" x14ac:dyDescent="0.4">
      <c r="A14" s="497">
        <v>4</v>
      </c>
      <c r="B14" s="496" t="s">
        <v>390</v>
      </c>
      <c r="C14" s="495"/>
      <c r="D14" s="501">
        <v>1250</v>
      </c>
      <c r="E14" s="501">
        <f t="shared" si="0"/>
        <v>0</v>
      </c>
    </row>
    <row r="15" spans="1:15" ht="16" thickBot="1" x14ac:dyDescent="0.4">
      <c r="A15" s="497">
        <v>5</v>
      </c>
      <c r="B15" s="496" t="s">
        <v>391</v>
      </c>
      <c r="C15" s="495"/>
      <c r="D15" s="494">
        <v>4150</v>
      </c>
      <c r="E15" s="494">
        <f t="shared" si="0"/>
        <v>0</v>
      </c>
    </row>
    <row r="16" spans="1:15" ht="16" thickBot="1" x14ac:dyDescent="0.4">
      <c r="A16" s="497">
        <v>6</v>
      </c>
      <c r="B16" s="496" t="s">
        <v>392</v>
      </c>
      <c r="C16" s="495"/>
      <c r="D16" s="494">
        <v>795</v>
      </c>
      <c r="E16" s="494">
        <f t="shared" si="0"/>
        <v>0</v>
      </c>
    </row>
    <row r="17" spans="1:5" ht="16" thickBot="1" x14ac:dyDescent="0.4">
      <c r="A17" s="497">
        <v>7</v>
      </c>
      <c r="B17" s="496" t="s">
        <v>393</v>
      </c>
      <c r="C17" s="495"/>
      <c r="D17" s="501">
        <v>334</v>
      </c>
      <c r="E17" s="501">
        <f t="shared" si="0"/>
        <v>0</v>
      </c>
    </row>
    <row r="18" spans="1:5" ht="16" thickBot="1" x14ac:dyDescent="0.4">
      <c r="A18" s="497">
        <v>8</v>
      </c>
      <c r="B18" s="496" t="s">
        <v>394</v>
      </c>
      <c r="C18" s="503"/>
      <c r="D18" s="502">
        <v>0</v>
      </c>
      <c r="E18" s="502">
        <f t="shared" si="0"/>
        <v>0</v>
      </c>
    </row>
    <row r="19" spans="1:5" ht="16" thickBot="1" x14ac:dyDescent="0.4">
      <c r="A19" s="497">
        <v>9</v>
      </c>
      <c r="B19" s="496" t="s">
        <v>395</v>
      </c>
      <c r="C19" s="495"/>
      <c r="D19" s="494">
        <v>-600</v>
      </c>
      <c r="E19" s="494">
        <f t="shared" si="0"/>
        <v>0</v>
      </c>
    </row>
    <row r="20" spans="1:5" ht="16" thickBot="1" x14ac:dyDescent="0.4">
      <c r="A20" s="497">
        <v>10</v>
      </c>
      <c r="B20" s="496" t="s">
        <v>380</v>
      </c>
      <c r="C20" s="495"/>
      <c r="D20" s="494">
        <v>1485</v>
      </c>
      <c r="E20" s="494">
        <f t="shared" si="0"/>
        <v>0</v>
      </c>
    </row>
    <row r="21" spans="1:5" ht="16" thickBot="1" x14ac:dyDescent="0.4">
      <c r="A21" s="497">
        <v>11</v>
      </c>
      <c r="B21" s="496" t="s">
        <v>396</v>
      </c>
      <c r="C21" s="495"/>
      <c r="D21" s="494">
        <v>165</v>
      </c>
      <c r="E21" s="494">
        <f t="shared" si="0"/>
        <v>0</v>
      </c>
    </row>
    <row r="22" spans="1:5" ht="16" thickBot="1" x14ac:dyDescent="0.4">
      <c r="A22" s="497">
        <v>12</v>
      </c>
      <c r="B22" s="496" t="s">
        <v>397</v>
      </c>
      <c r="C22" s="503"/>
      <c r="D22" s="502"/>
      <c r="E22" s="502">
        <f t="shared" si="0"/>
        <v>0</v>
      </c>
    </row>
    <row r="23" spans="1:5" ht="16" thickBot="1" x14ac:dyDescent="0.4">
      <c r="A23" s="497">
        <v>12.1</v>
      </c>
      <c r="B23" s="496" t="s">
        <v>397</v>
      </c>
      <c r="C23" s="495"/>
      <c r="D23" s="494">
        <v>360</v>
      </c>
      <c r="E23" s="494">
        <f t="shared" si="0"/>
        <v>0</v>
      </c>
    </row>
    <row r="24" spans="1:5" ht="16" thickBot="1" x14ac:dyDescent="0.4">
      <c r="A24" s="497">
        <v>12.2</v>
      </c>
      <c r="B24" s="496" t="s">
        <v>398</v>
      </c>
      <c r="C24" s="495"/>
      <c r="D24" s="501">
        <v>165</v>
      </c>
      <c r="E24" s="501">
        <f t="shared" si="0"/>
        <v>0</v>
      </c>
    </row>
    <row r="25" spans="1:5" ht="16" thickBot="1" x14ac:dyDescent="0.4">
      <c r="A25" s="497">
        <v>13</v>
      </c>
      <c r="B25" s="496" t="s">
        <v>399</v>
      </c>
      <c r="C25" s="495"/>
      <c r="D25" s="494">
        <v>-315</v>
      </c>
      <c r="E25" s="494">
        <f t="shared" si="0"/>
        <v>0</v>
      </c>
    </row>
    <row r="26" spans="1:5" ht="16" thickBot="1" x14ac:dyDescent="0.4">
      <c r="A26" s="497">
        <v>14</v>
      </c>
      <c r="B26" s="496" t="s">
        <v>394</v>
      </c>
      <c r="C26" s="503"/>
      <c r="D26" s="505">
        <v>0</v>
      </c>
      <c r="E26" s="502">
        <f t="shared" si="0"/>
        <v>0</v>
      </c>
    </row>
    <row r="27" spans="1:5" ht="31.5" thickBot="1" x14ac:dyDescent="0.4">
      <c r="A27" s="497">
        <v>15</v>
      </c>
      <c r="B27" s="496" t="s">
        <v>400</v>
      </c>
      <c r="C27" s="504"/>
      <c r="D27" s="494">
        <v>20646</v>
      </c>
      <c r="E27" s="494">
        <f t="shared" si="0"/>
        <v>0</v>
      </c>
    </row>
    <row r="28" spans="1:5" ht="16" thickBot="1" x14ac:dyDescent="0.4">
      <c r="A28" s="497">
        <v>16</v>
      </c>
      <c r="B28" s="496" t="s">
        <v>401</v>
      </c>
      <c r="C28" s="503"/>
      <c r="D28" s="502">
        <v>0</v>
      </c>
      <c r="E28" s="502">
        <f t="shared" si="0"/>
        <v>0</v>
      </c>
    </row>
    <row r="29" spans="1:5" ht="16" thickBot="1" x14ac:dyDescent="0.4">
      <c r="A29" s="497">
        <v>16.100000000000001</v>
      </c>
      <c r="B29" s="496" t="s">
        <v>402</v>
      </c>
      <c r="C29" s="495"/>
      <c r="D29" s="494">
        <v>1800</v>
      </c>
      <c r="E29" s="494">
        <f t="shared" si="0"/>
        <v>0</v>
      </c>
    </row>
    <row r="30" spans="1:5" ht="16" thickBot="1" x14ac:dyDescent="0.4">
      <c r="A30" s="497">
        <v>16.2</v>
      </c>
      <c r="B30" s="496" t="s">
        <v>403</v>
      </c>
      <c r="C30" s="495"/>
      <c r="D30" s="494">
        <v>80</v>
      </c>
      <c r="E30" s="494">
        <f t="shared" si="0"/>
        <v>0</v>
      </c>
    </row>
    <row r="31" spans="1:5" ht="16" thickBot="1" x14ac:dyDescent="0.4">
      <c r="A31" s="497">
        <v>17</v>
      </c>
      <c r="B31" s="496" t="s">
        <v>382</v>
      </c>
      <c r="C31" s="495"/>
      <c r="D31" s="494">
        <v>1</v>
      </c>
      <c r="E31" s="494">
        <f t="shared" si="0"/>
        <v>0</v>
      </c>
    </row>
    <row r="32" spans="1:5" ht="16" thickBot="1" x14ac:dyDescent="0.4">
      <c r="A32" s="497">
        <v>18</v>
      </c>
      <c r="B32" s="496" t="s">
        <v>404</v>
      </c>
      <c r="C32" s="503"/>
      <c r="D32" s="502"/>
      <c r="E32" s="502">
        <f t="shared" si="0"/>
        <v>0</v>
      </c>
    </row>
    <row r="33" spans="1:5" ht="16" thickBot="1" x14ac:dyDescent="0.4">
      <c r="A33" s="497">
        <v>18.100000000000001</v>
      </c>
      <c r="B33" s="496" t="s">
        <v>405</v>
      </c>
      <c r="C33" s="495"/>
      <c r="D33" s="494">
        <v>75</v>
      </c>
      <c r="E33" s="494">
        <f t="shared" si="0"/>
        <v>0</v>
      </c>
    </row>
    <row r="34" spans="1:5" ht="16" thickBot="1" x14ac:dyDescent="0.4">
      <c r="A34" s="497">
        <v>18.2</v>
      </c>
      <c r="B34" s="496" t="s">
        <v>406</v>
      </c>
      <c r="C34" s="495"/>
      <c r="D34" s="494">
        <v>220</v>
      </c>
      <c r="E34" s="494">
        <f t="shared" si="0"/>
        <v>0</v>
      </c>
    </row>
    <row r="35" spans="1:5" ht="16" thickBot="1" x14ac:dyDescent="0.4">
      <c r="A35" s="497">
        <v>19</v>
      </c>
      <c r="B35" s="496" t="s">
        <v>407</v>
      </c>
      <c r="C35" s="495"/>
      <c r="D35" s="494">
        <v>923</v>
      </c>
      <c r="E35" s="494">
        <f t="shared" si="0"/>
        <v>0</v>
      </c>
    </row>
    <row r="36" spans="1:5" ht="16" thickBot="1" x14ac:dyDescent="0.4">
      <c r="A36" s="497">
        <v>20</v>
      </c>
      <c r="B36" s="496" t="s">
        <v>484</v>
      </c>
      <c r="C36" s="503"/>
      <c r="D36" s="502"/>
      <c r="E36" s="502">
        <f t="shared" si="0"/>
        <v>0</v>
      </c>
    </row>
    <row r="37" spans="1:5" ht="31.5" thickBot="1" x14ac:dyDescent="0.4">
      <c r="A37" s="497">
        <v>20.100000000000001</v>
      </c>
      <c r="B37" s="496" t="s">
        <v>483</v>
      </c>
      <c r="C37" s="495"/>
      <c r="D37" s="494">
        <v>1198</v>
      </c>
      <c r="E37" s="494">
        <f t="shared" si="0"/>
        <v>0</v>
      </c>
    </row>
    <row r="38" spans="1:5" ht="16" thickBot="1" x14ac:dyDescent="0.4">
      <c r="A38" s="497">
        <v>20.2</v>
      </c>
      <c r="B38" s="496" t="s">
        <v>482</v>
      </c>
      <c r="C38" s="495"/>
      <c r="D38" s="501">
        <v>1398</v>
      </c>
      <c r="E38" s="501">
        <f t="shared" si="0"/>
        <v>0</v>
      </c>
    </row>
    <row r="39" spans="1:5" ht="16" thickBot="1" x14ac:dyDescent="0.4">
      <c r="A39" s="497">
        <v>20.3</v>
      </c>
      <c r="B39" s="496" t="s">
        <v>481</v>
      </c>
      <c r="C39" s="495"/>
      <c r="D39" s="501">
        <v>1198</v>
      </c>
      <c r="E39" s="501">
        <f t="shared" si="0"/>
        <v>0</v>
      </c>
    </row>
    <row r="40" spans="1:5" ht="16" thickBot="1" x14ac:dyDescent="0.4">
      <c r="A40" s="493"/>
      <c r="B40" s="492" t="s">
        <v>358</v>
      </c>
      <c r="C40" s="491"/>
      <c r="D40" s="490"/>
      <c r="E40" s="490">
        <f>SUM(E11:E39)</f>
        <v>0</v>
      </c>
    </row>
    <row r="41" spans="1:5" ht="15.5" x14ac:dyDescent="0.35">
      <c r="A41" s="489"/>
      <c r="B41" s="488"/>
      <c r="C41" s="487"/>
      <c r="D41" s="486"/>
      <c r="E41" s="486"/>
    </row>
    <row r="42" spans="1:5" ht="16" thickBot="1" x14ac:dyDescent="0.4">
      <c r="A42" s="489"/>
      <c r="B42" s="488"/>
      <c r="C42" s="487"/>
      <c r="D42" s="486"/>
      <c r="E42" s="486"/>
    </row>
    <row r="43" spans="1:5" ht="15.5" thickBot="1" x14ac:dyDescent="0.4">
      <c r="A43" s="807" t="s">
        <v>408</v>
      </c>
      <c r="B43" s="808"/>
      <c r="C43" s="808"/>
      <c r="D43" s="808"/>
      <c r="E43" s="500"/>
    </row>
    <row r="44" spans="1:5" ht="15.5" thickBot="1" x14ac:dyDescent="0.4">
      <c r="A44" s="499" t="s">
        <v>346</v>
      </c>
      <c r="B44" s="498" t="s">
        <v>347</v>
      </c>
      <c r="C44" s="498" t="s">
        <v>348</v>
      </c>
      <c r="D44" s="498" t="s">
        <v>350</v>
      </c>
      <c r="E44" s="498" t="s">
        <v>379</v>
      </c>
    </row>
    <row r="45" spans="1:5" ht="16" thickBot="1" x14ac:dyDescent="0.4">
      <c r="A45" s="497" t="s">
        <v>409</v>
      </c>
      <c r="B45" s="496" t="s">
        <v>410</v>
      </c>
      <c r="C45" s="495"/>
      <c r="D45" s="494">
        <v>420</v>
      </c>
      <c r="E45" s="494">
        <f>C45*D45</f>
        <v>0</v>
      </c>
    </row>
    <row r="46" spans="1:5" ht="16" thickBot="1" x14ac:dyDescent="0.4">
      <c r="A46" s="497" t="s">
        <v>411</v>
      </c>
      <c r="B46" s="496" t="s">
        <v>412</v>
      </c>
      <c r="C46" s="495"/>
      <c r="D46" s="494">
        <v>650</v>
      </c>
      <c r="E46" s="494">
        <f>C46*D46</f>
        <v>0</v>
      </c>
    </row>
    <row r="47" spans="1:5" ht="16" thickBot="1" x14ac:dyDescent="0.4">
      <c r="A47" s="497" t="s">
        <v>413</v>
      </c>
      <c r="B47" s="496" t="s">
        <v>414</v>
      </c>
      <c r="C47" s="495"/>
      <c r="D47" s="494">
        <v>989</v>
      </c>
      <c r="E47" s="494">
        <f>C47*D47</f>
        <v>0</v>
      </c>
    </row>
    <row r="48" spans="1:5" ht="31.5" thickBot="1" x14ac:dyDescent="0.4">
      <c r="A48" s="497" t="s">
        <v>415</v>
      </c>
      <c r="B48" s="496" t="s">
        <v>416</v>
      </c>
      <c r="C48" s="495"/>
      <c r="D48" s="501">
        <v>25</v>
      </c>
      <c r="E48" s="501">
        <f>C48*D48</f>
        <v>0</v>
      </c>
    </row>
    <row r="49" spans="1:5" ht="16" thickBot="1" x14ac:dyDescent="0.4">
      <c r="A49" s="497" t="s">
        <v>417</v>
      </c>
      <c r="B49" s="496" t="s">
        <v>418</v>
      </c>
      <c r="C49" s="495"/>
      <c r="D49" s="494">
        <v>1</v>
      </c>
      <c r="E49" s="494">
        <f>C49*D49</f>
        <v>0</v>
      </c>
    </row>
    <row r="50" spans="1:5" ht="16" thickBot="1" x14ac:dyDescent="0.4">
      <c r="A50" s="493"/>
      <c r="B50" s="492" t="s">
        <v>419</v>
      </c>
      <c r="C50" s="491"/>
      <c r="D50" s="490"/>
      <c r="E50" s="490">
        <f>SUM(E45:E49)</f>
        <v>0</v>
      </c>
    </row>
    <row r="51" spans="1:5" ht="16" thickBot="1" x14ac:dyDescent="0.4">
      <c r="A51" s="489"/>
      <c r="B51" s="488"/>
      <c r="C51" s="487"/>
      <c r="D51" s="486"/>
      <c r="E51" s="486"/>
    </row>
    <row r="52" spans="1:5" ht="15.5" thickBot="1" x14ac:dyDescent="0.4">
      <c r="A52" s="807" t="s">
        <v>420</v>
      </c>
      <c r="B52" s="808"/>
      <c r="C52" s="808"/>
      <c r="D52" s="808"/>
      <c r="E52" s="500"/>
    </row>
    <row r="53" spans="1:5" ht="15.5" thickBot="1" x14ac:dyDescent="0.4">
      <c r="A53" s="499" t="s">
        <v>346</v>
      </c>
      <c r="B53" s="498" t="s">
        <v>347</v>
      </c>
      <c r="C53" s="498" t="s">
        <v>348</v>
      </c>
      <c r="D53" s="498" t="s">
        <v>350</v>
      </c>
      <c r="E53" s="498" t="s">
        <v>379</v>
      </c>
    </row>
    <row r="54" spans="1:5" ht="31.5" thickBot="1" x14ac:dyDescent="0.4">
      <c r="A54" s="497" t="s">
        <v>421</v>
      </c>
      <c r="B54" s="496" t="s">
        <v>422</v>
      </c>
      <c r="C54" s="495"/>
      <c r="D54" s="494">
        <v>350</v>
      </c>
      <c r="E54" s="494">
        <f>C54*D54</f>
        <v>0</v>
      </c>
    </row>
    <row r="55" spans="1:5" ht="31.5" thickBot="1" x14ac:dyDescent="0.4">
      <c r="A55" s="497" t="s">
        <v>423</v>
      </c>
      <c r="B55" s="496" t="s">
        <v>424</v>
      </c>
      <c r="C55" s="495"/>
      <c r="D55" s="494">
        <v>650</v>
      </c>
      <c r="E55" s="494">
        <f>C55*D55</f>
        <v>0</v>
      </c>
    </row>
    <row r="56" spans="1:5" ht="16" thickBot="1" x14ac:dyDescent="0.4">
      <c r="A56" s="497" t="s">
        <v>425</v>
      </c>
      <c r="B56" s="496" t="s">
        <v>352</v>
      </c>
      <c r="C56" s="495"/>
      <c r="D56" s="494">
        <v>3500</v>
      </c>
      <c r="E56" s="494">
        <f>C56*D56</f>
        <v>0</v>
      </c>
    </row>
    <row r="57" spans="1:5" ht="16" thickBot="1" x14ac:dyDescent="0.4">
      <c r="A57" s="497" t="s">
        <v>426</v>
      </c>
      <c r="B57" s="496" t="s">
        <v>427</v>
      </c>
      <c r="C57" s="495"/>
      <c r="D57" s="501">
        <v>350</v>
      </c>
      <c r="E57" s="501">
        <f>C57*D57</f>
        <v>0</v>
      </c>
    </row>
    <row r="58" spans="1:5" ht="16" thickBot="1" x14ac:dyDescent="0.4">
      <c r="A58" s="493"/>
      <c r="B58" s="492" t="s">
        <v>428</v>
      </c>
      <c r="C58" s="491"/>
      <c r="D58" s="490"/>
      <c r="E58" s="490">
        <f>SUM(E54:E57)</f>
        <v>0</v>
      </c>
    </row>
    <row r="59" spans="1:5" ht="16" thickBot="1" x14ac:dyDescent="0.4">
      <c r="A59" s="489"/>
      <c r="B59" s="488"/>
      <c r="C59" s="487"/>
      <c r="D59" s="486"/>
      <c r="E59" s="486"/>
    </row>
    <row r="60" spans="1:5" ht="15.5" thickBot="1" x14ac:dyDescent="0.4">
      <c r="A60" s="807" t="s">
        <v>353</v>
      </c>
      <c r="B60" s="808"/>
      <c r="C60" s="808"/>
      <c r="D60" s="808"/>
      <c r="E60" s="500"/>
    </row>
    <row r="61" spans="1:5" ht="15.5" thickBot="1" x14ac:dyDescent="0.4">
      <c r="A61" s="499" t="s">
        <v>346</v>
      </c>
      <c r="B61" s="498" t="s">
        <v>347</v>
      </c>
      <c r="C61" s="498" t="s">
        <v>348</v>
      </c>
      <c r="D61" s="498" t="s">
        <v>350</v>
      </c>
      <c r="E61" s="498" t="s">
        <v>379</v>
      </c>
    </row>
    <row r="62" spans="1:5" ht="31.5" thickBot="1" x14ac:dyDescent="0.4">
      <c r="A62" s="497" t="s">
        <v>429</v>
      </c>
      <c r="B62" s="496" t="s">
        <v>354</v>
      </c>
      <c r="C62" s="495"/>
      <c r="D62" s="494">
        <v>250</v>
      </c>
      <c r="E62" s="494">
        <f>C62*D62</f>
        <v>0</v>
      </c>
    </row>
    <row r="63" spans="1:5" ht="31.5" thickBot="1" x14ac:dyDescent="0.4">
      <c r="A63" s="497" t="s">
        <v>430</v>
      </c>
      <c r="B63" s="496" t="s">
        <v>431</v>
      </c>
      <c r="C63" s="495"/>
      <c r="D63" s="494">
        <v>715</v>
      </c>
      <c r="E63" s="494">
        <f>C63*D63</f>
        <v>0</v>
      </c>
    </row>
    <row r="64" spans="1:5" ht="16" thickBot="1" x14ac:dyDescent="0.4">
      <c r="A64" s="493"/>
      <c r="B64" s="492" t="s">
        <v>432</v>
      </c>
      <c r="C64" s="491"/>
      <c r="D64" s="490"/>
      <c r="E64" s="490">
        <f>SUM(E62:E63)</f>
        <v>0</v>
      </c>
    </row>
    <row r="65" spans="1:5" ht="16" thickBot="1" x14ac:dyDescent="0.4">
      <c r="A65" s="489"/>
      <c r="B65" s="488"/>
      <c r="C65" s="487"/>
      <c r="D65" s="486"/>
      <c r="E65" s="486"/>
    </row>
    <row r="66" spans="1:5" ht="18" thickBot="1" x14ac:dyDescent="0.4">
      <c r="D66" s="485" t="s">
        <v>361</v>
      </c>
      <c r="E66" s="484">
        <f>E40+E7+E50+E58+E64</f>
        <v>0</v>
      </c>
    </row>
    <row r="67" spans="1:5" ht="15" thickBot="1" x14ac:dyDescent="0.4"/>
    <row r="68" spans="1:5" ht="50.15" customHeight="1" x14ac:dyDescent="0.35">
      <c r="A68" s="810" t="s">
        <v>355</v>
      </c>
      <c r="B68" s="810"/>
      <c r="C68" s="810"/>
      <c r="D68" s="810"/>
      <c r="E68" s="810"/>
    </row>
  </sheetData>
  <sheetProtection algorithmName="SHA-512" hashValue="cxHohXiAuB6aMQXSmEhSs3VFeG9YVvC1Svt2YraXa57MUQjKA6hACaqBYz9oBhvdaRDmklP0kOXT+atBm3kpRQ==" saltValue="IMbMFDCTvO2mnM5iDRsxqA==" spinCount="100000" sheet="1" objects="1" scenarios="1" selectLockedCells="1"/>
  <protectedRanges>
    <protectedRange sqref="C68" name="Range1_3"/>
  </protectedRanges>
  <mergeCells count="9">
    <mergeCell ref="B2:C2"/>
    <mergeCell ref="B3:C3"/>
    <mergeCell ref="A5:D5"/>
    <mergeCell ref="A8:D8"/>
    <mergeCell ref="A9:D9"/>
    <mergeCell ref="A68:E68"/>
    <mergeCell ref="A43:D43"/>
    <mergeCell ref="A52:D52"/>
    <mergeCell ref="A60:D60"/>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6E88-1D3B-4457-BC12-D9CFB383D7B7}">
  <sheetPr>
    <pageSetUpPr fitToPage="1"/>
  </sheetPr>
  <dimension ref="A1:O68"/>
  <sheetViews>
    <sheetView workbookViewId="0">
      <selection activeCell="C7" sqref="C7"/>
    </sheetView>
  </sheetViews>
  <sheetFormatPr defaultRowHeight="14.5" x14ac:dyDescent="0.35"/>
  <cols>
    <col min="1" max="1" width="27.81640625" style="483" customWidth="1"/>
    <col min="2" max="2" width="39.7265625" style="483" customWidth="1"/>
    <col min="3" max="3" width="8.7265625" style="483"/>
    <col min="4" max="4" width="23.54296875" style="483" bestFit="1" customWidth="1"/>
    <col min="5" max="5" width="15.7265625" style="483" bestFit="1" customWidth="1"/>
    <col min="6" max="16384" width="8.7265625" style="483"/>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c r="A4" s="513"/>
      <c r="B4" s="513"/>
      <c r="C4" s="513"/>
      <c r="D4" s="513"/>
      <c r="E4" s="513"/>
    </row>
    <row r="5" spans="1:15" ht="15.5" thickBot="1" x14ac:dyDescent="0.4">
      <c r="A5" s="807" t="s">
        <v>345</v>
      </c>
      <c r="B5" s="808"/>
      <c r="C5" s="808"/>
      <c r="D5" s="808"/>
      <c r="E5" s="515"/>
    </row>
    <row r="6" spans="1:15" ht="45.5" thickBot="1" x14ac:dyDescent="0.4">
      <c r="A6" s="499" t="s">
        <v>346</v>
      </c>
      <c r="B6" s="498" t="s">
        <v>347</v>
      </c>
      <c r="C6" s="498" t="s">
        <v>348</v>
      </c>
      <c r="D6" s="511" t="s">
        <v>433</v>
      </c>
      <c r="E6" s="510" t="s">
        <v>379</v>
      </c>
    </row>
    <row r="7" spans="1:15" ht="47" thickBot="1" x14ac:dyDescent="0.4">
      <c r="A7" s="499">
        <v>1</v>
      </c>
      <c r="B7" s="509" t="s">
        <v>434</v>
      </c>
      <c r="C7" s="520"/>
      <c r="D7" s="507">
        <v>61650</v>
      </c>
      <c r="E7" s="506">
        <f>D7*C7</f>
        <v>0</v>
      </c>
    </row>
    <row r="8" spans="1:15" ht="15.5" thickBot="1" x14ac:dyDescent="0.4">
      <c r="A8" s="809"/>
      <c r="B8" s="809"/>
      <c r="C8" s="809"/>
      <c r="D8" s="809"/>
      <c r="E8" s="513"/>
    </row>
    <row r="9" spans="1:15" ht="15.5" thickBot="1" x14ac:dyDescent="0.4">
      <c r="A9" s="807" t="s">
        <v>349</v>
      </c>
      <c r="B9" s="808"/>
      <c r="C9" s="808"/>
      <c r="D9" s="808"/>
      <c r="E9" s="515"/>
    </row>
    <row r="10" spans="1:15" ht="15.5" thickBot="1" x14ac:dyDescent="0.4">
      <c r="A10" s="499" t="s">
        <v>346</v>
      </c>
      <c r="B10" s="498" t="s">
        <v>347</v>
      </c>
      <c r="C10" s="498" t="s">
        <v>348</v>
      </c>
      <c r="D10" s="498" t="s">
        <v>350</v>
      </c>
      <c r="E10" s="498" t="s">
        <v>379</v>
      </c>
    </row>
    <row r="11" spans="1:15" ht="16" thickBot="1" x14ac:dyDescent="0.4">
      <c r="A11" s="497">
        <v>1</v>
      </c>
      <c r="B11" s="496" t="s">
        <v>388</v>
      </c>
      <c r="C11" s="514"/>
      <c r="D11" s="494">
        <v>4175</v>
      </c>
      <c r="E11" s="494">
        <f t="shared" ref="E11:E26" si="0">C11*D11</f>
        <v>0</v>
      </c>
    </row>
    <row r="12" spans="1:15" ht="16" thickBot="1" x14ac:dyDescent="0.4">
      <c r="A12" s="497">
        <v>2</v>
      </c>
      <c r="B12" s="496" t="s">
        <v>370</v>
      </c>
      <c r="C12" s="514"/>
      <c r="D12" s="494">
        <v>4250</v>
      </c>
      <c r="E12" s="494">
        <f t="shared" si="0"/>
        <v>0</v>
      </c>
    </row>
    <row r="13" spans="1:15" ht="16" thickBot="1" x14ac:dyDescent="0.4">
      <c r="A13" s="497">
        <v>3</v>
      </c>
      <c r="B13" s="496" t="s">
        <v>389</v>
      </c>
      <c r="C13" s="514"/>
      <c r="D13" s="494">
        <v>1</v>
      </c>
      <c r="E13" s="494">
        <f t="shared" si="0"/>
        <v>0</v>
      </c>
    </row>
    <row r="14" spans="1:15" ht="16" thickBot="1" x14ac:dyDescent="0.4">
      <c r="A14" s="497">
        <v>4</v>
      </c>
      <c r="B14" s="496" t="s">
        <v>390</v>
      </c>
      <c r="C14" s="514"/>
      <c r="D14" s="501">
        <v>1250</v>
      </c>
      <c r="E14" s="501">
        <f t="shared" si="0"/>
        <v>0</v>
      </c>
    </row>
    <row r="15" spans="1:15" ht="16" thickBot="1" x14ac:dyDescent="0.4">
      <c r="A15" s="497">
        <v>5</v>
      </c>
      <c r="B15" s="496" t="s">
        <v>391</v>
      </c>
      <c r="C15" s="514"/>
      <c r="D15" s="494">
        <v>4150</v>
      </c>
      <c r="E15" s="494">
        <f t="shared" si="0"/>
        <v>0</v>
      </c>
    </row>
    <row r="16" spans="1:15" ht="16" thickBot="1" x14ac:dyDescent="0.4">
      <c r="A16" s="497">
        <v>6</v>
      </c>
      <c r="B16" s="496" t="s">
        <v>392</v>
      </c>
      <c r="C16" s="514"/>
      <c r="D16" s="494">
        <v>795</v>
      </c>
      <c r="E16" s="494">
        <f t="shared" si="0"/>
        <v>0</v>
      </c>
    </row>
    <row r="17" spans="1:5" ht="16" thickBot="1" x14ac:dyDescent="0.4">
      <c r="A17" s="497">
        <v>7</v>
      </c>
      <c r="B17" s="496" t="s">
        <v>393</v>
      </c>
      <c r="C17" s="514"/>
      <c r="D17" s="501">
        <v>560</v>
      </c>
      <c r="E17" s="501">
        <f t="shared" si="0"/>
        <v>0</v>
      </c>
    </row>
    <row r="18" spans="1:5" ht="16" thickBot="1" x14ac:dyDescent="0.4">
      <c r="A18" s="497">
        <v>8</v>
      </c>
      <c r="B18" s="496" t="s">
        <v>381</v>
      </c>
      <c r="C18" s="519"/>
      <c r="D18" s="518">
        <v>359</v>
      </c>
      <c r="E18" s="518">
        <f t="shared" si="0"/>
        <v>0</v>
      </c>
    </row>
    <row r="19" spans="1:5" ht="16" thickBot="1" x14ac:dyDescent="0.4">
      <c r="A19" s="497">
        <v>9</v>
      </c>
      <c r="B19" s="496" t="s">
        <v>395</v>
      </c>
      <c r="C19" s="514"/>
      <c r="D19" s="494">
        <v>-600</v>
      </c>
      <c r="E19" s="494">
        <f t="shared" si="0"/>
        <v>0</v>
      </c>
    </row>
    <row r="20" spans="1:5" ht="16" thickBot="1" x14ac:dyDescent="0.4">
      <c r="A20" s="497">
        <v>10</v>
      </c>
      <c r="B20" s="496" t="s">
        <v>380</v>
      </c>
      <c r="C20" s="514"/>
      <c r="D20" s="494">
        <v>1485</v>
      </c>
      <c r="E20" s="494">
        <f t="shared" si="0"/>
        <v>0</v>
      </c>
    </row>
    <row r="21" spans="1:5" ht="16" thickBot="1" x14ac:dyDescent="0.4">
      <c r="A21" s="497">
        <v>11</v>
      </c>
      <c r="B21" s="496" t="s">
        <v>396</v>
      </c>
      <c r="C21" s="514"/>
      <c r="D21" s="494">
        <v>165</v>
      </c>
      <c r="E21" s="494">
        <f t="shared" si="0"/>
        <v>0</v>
      </c>
    </row>
    <row r="22" spans="1:5" ht="16" thickBot="1" x14ac:dyDescent="0.4">
      <c r="A22" s="497">
        <v>12</v>
      </c>
      <c r="B22" s="496" t="s">
        <v>397</v>
      </c>
      <c r="C22" s="516"/>
      <c r="D22" s="502"/>
      <c r="E22" s="502">
        <f t="shared" si="0"/>
        <v>0</v>
      </c>
    </row>
    <row r="23" spans="1:5" ht="16" thickBot="1" x14ac:dyDescent="0.4">
      <c r="A23" s="497">
        <v>12.1</v>
      </c>
      <c r="B23" s="496" t="s">
        <v>397</v>
      </c>
      <c r="C23" s="514"/>
      <c r="D23" s="494">
        <v>460</v>
      </c>
      <c r="E23" s="494">
        <f t="shared" si="0"/>
        <v>0</v>
      </c>
    </row>
    <row r="24" spans="1:5" ht="16" thickBot="1" x14ac:dyDescent="0.4">
      <c r="A24" s="497">
        <v>12.2</v>
      </c>
      <c r="B24" s="496" t="s">
        <v>398</v>
      </c>
      <c r="C24" s="514"/>
      <c r="D24" s="501">
        <v>165</v>
      </c>
      <c r="E24" s="501">
        <f t="shared" si="0"/>
        <v>0</v>
      </c>
    </row>
    <row r="25" spans="1:5" ht="16" thickBot="1" x14ac:dyDescent="0.4">
      <c r="A25" s="497">
        <v>13</v>
      </c>
      <c r="B25" s="496" t="s">
        <v>399</v>
      </c>
      <c r="C25" s="514"/>
      <c r="D25" s="494">
        <v>-415</v>
      </c>
      <c r="E25" s="494">
        <f t="shared" si="0"/>
        <v>0</v>
      </c>
    </row>
    <row r="26" spans="1:5" ht="16" thickBot="1" x14ac:dyDescent="0.4">
      <c r="A26" s="497">
        <v>14</v>
      </c>
      <c r="B26" s="496" t="s">
        <v>394</v>
      </c>
      <c r="C26" s="516"/>
      <c r="D26" s="517">
        <v>0</v>
      </c>
      <c r="E26" s="502">
        <f t="shared" si="0"/>
        <v>0</v>
      </c>
    </row>
    <row r="27" spans="1:5" ht="16" thickBot="1" x14ac:dyDescent="0.4">
      <c r="A27" s="497">
        <v>15</v>
      </c>
      <c r="B27" s="496" t="s">
        <v>394</v>
      </c>
      <c r="C27" s="516"/>
      <c r="D27" s="502"/>
      <c r="E27" s="502"/>
    </row>
    <row r="28" spans="1:5" ht="16" thickBot="1" x14ac:dyDescent="0.4">
      <c r="A28" s="497">
        <v>16</v>
      </c>
      <c r="B28" s="496" t="s">
        <v>401</v>
      </c>
      <c r="C28" s="516"/>
      <c r="D28" s="502">
        <v>0</v>
      </c>
      <c r="E28" s="502">
        <f t="shared" ref="E28:E39" si="1">C28*D28</f>
        <v>0</v>
      </c>
    </row>
    <row r="29" spans="1:5" ht="16" thickBot="1" x14ac:dyDescent="0.4">
      <c r="A29" s="497">
        <v>16.100000000000001</v>
      </c>
      <c r="B29" s="496" t="s">
        <v>402</v>
      </c>
      <c r="C29" s="514"/>
      <c r="D29" s="494">
        <v>1800</v>
      </c>
      <c r="E29" s="494">
        <f t="shared" si="1"/>
        <v>0</v>
      </c>
    </row>
    <row r="30" spans="1:5" ht="16" thickBot="1" x14ac:dyDescent="0.4">
      <c r="A30" s="497">
        <v>16.2</v>
      </c>
      <c r="B30" s="496" t="s">
        <v>403</v>
      </c>
      <c r="C30" s="514"/>
      <c r="D30" s="494">
        <v>80</v>
      </c>
      <c r="E30" s="494">
        <f t="shared" si="1"/>
        <v>0</v>
      </c>
    </row>
    <row r="31" spans="1:5" ht="16" thickBot="1" x14ac:dyDescent="0.4">
      <c r="A31" s="497">
        <v>17</v>
      </c>
      <c r="B31" s="496" t="s">
        <v>382</v>
      </c>
      <c r="C31" s="514"/>
      <c r="D31" s="494">
        <v>1</v>
      </c>
      <c r="E31" s="494">
        <f t="shared" si="1"/>
        <v>0</v>
      </c>
    </row>
    <row r="32" spans="1:5" ht="16" thickBot="1" x14ac:dyDescent="0.4">
      <c r="A32" s="497">
        <v>18</v>
      </c>
      <c r="B32" s="496" t="s">
        <v>404</v>
      </c>
      <c r="C32" s="516"/>
      <c r="D32" s="502"/>
      <c r="E32" s="502">
        <f t="shared" si="1"/>
        <v>0</v>
      </c>
    </row>
    <row r="33" spans="1:5" ht="16" thickBot="1" x14ac:dyDescent="0.4">
      <c r="A33" s="497">
        <v>18.100000000000001</v>
      </c>
      <c r="B33" s="496" t="s">
        <v>405</v>
      </c>
      <c r="C33" s="514"/>
      <c r="D33" s="494">
        <v>75</v>
      </c>
      <c r="E33" s="494">
        <f t="shared" si="1"/>
        <v>0</v>
      </c>
    </row>
    <row r="34" spans="1:5" ht="16" thickBot="1" x14ac:dyDescent="0.4">
      <c r="A34" s="497">
        <v>18.2</v>
      </c>
      <c r="B34" s="496" t="s">
        <v>406</v>
      </c>
      <c r="C34" s="514"/>
      <c r="D34" s="494">
        <v>220</v>
      </c>
      <c r="E34" s="494">
        <f t="shared" si="1"/>
        <v>0</v>
      </c>
    </row>
    <row r="35" spans="1:5" ht="16" thickBot="1" x14ac:dyDescent="0.4">
      <c r="A35" s="497">
        <v>19</v>
      </c>
      <c r="B35" s="496" t="s">
        <v>407</v>
      </c>
      <c r="C35" s="514"/>
      <c r="D35" s="494">
        <v>923</v>
      </c>
      <c r="E35" s="494">
        <f t="shared" si="1"/>
        <v>0</v>
      </c>
    </row>
    <row r="36" spans="1:5" ht="16" thickBot="1" x14ac:dyDescent="0.4">
      <c r="A36" s="497">
        <v>20</v>
      </c>
      <c r="B36" s="496" t="s">
        <v>484</v>
      </c>
      <c r="C36" s="516"/>
      <c r="D36" s="502"/>
      <c r="E36" s="502">
        <f t="shared" si="1"/>
        <v>0</v>
      </c>
    </row>
    <row r="37" spans="1:5" ht="31.5" thickBot="1" x14ac:dyDescent="0.4">
      <c r="A37" s="497">
        <v>20.100000000000001</v>
      </c>
      <c r="B37" s="496" t="s">
        <v>483</v>
      </c>
      <c r="C37" s="514"/>
      <c r="D37" s="494">
        <v>1198</v>
      </c>
      <c r="E37" s="494">
        <f t="shared" si="1"/>
        <v>0</v>
      </c>
    </row>
    <row r="38" spans="1:5" ht="16" thickBot="1" x14ac:dyDescent="0.4">
      <c r="A38" s="497">
        <v>20.2</v>
      </c>
      <c r="B38" s="496" t="s">
        <v>482</v>
      </c>
      <c r="C38" s="514"/>
      <c r="D38" s="501">
        <v>1398</v>
      </c>
      <c r="E38" s="501">
        <f t="shared" si="1"/>
        <v>0</v>
      </c>
    </row>
    <row r="39" spans="1:5" ht="16" thickBot="1" x14ac:dyDescent="0.4">
      <c r="A39" s="497">
        <v>20.3</v>
      </c>
      <c r="B39" s="496" t="s">
        <v>481</v>
      </c>
      <c r="C39" s="514"/>
      <c r="D39" s="501">
        <v>1198</v>
      </c>
      <c r="E39" s="501">
        <f t="shared" si="1"/>
        <v>0</v>
      </c>
    </row>
    <row r="40" spans="1:5" ht="16" thickBot="1" x14ac:dyDescent="0.4">
      <c r="A40" s="493"/>
      <c r="B40" s="492" t="s">
        <v>358</v>
      </c>
      <c r="C40" s="491"/>
      <c r="D40" s="490"/>
      <c r="E40" s="490">
        <f>SUM(E11:E39)</f>
        <v>0</v>
      </c>
    </row>
    <row r="41" spans="1:5" ht="15.5" x14ac:dyDescent="0.35">
      <c r="A41" s="489"/>
      <c r="B41" s="488"/>
      <c r="C41" s="487"/>
      <c r="D41" s="486"/>
      <c r="E41" s="486"/>
    </row>
    <row r="42" spans="1:5" ht="16" thickBot="1" x14ac:dyDescent="0.4">
      <c r="A42" s="489"/>
      <c r="B42" s="488"/>
      <c r="C42" s="487"/>
      <c r="D42" s="486"/>
      <c r="E42" s="486"/>
    </row>
    <row r="43" spans="1:5" ht="15.5" thickBot="1" x14ac:dyDescent="0.4">
      <c r="A43" s="807" t="s">
        <v>408</v>
      </c>
      <c r="B43" s="808"/>
      <c r="C43" s="808"/>
      <c r="D43" s="808"/>
      <c r="E43" s="515"/>
    </row>
    <row r="44" spans="1:5" ht="15.5" thickBot="1" x14ac:dyDescent="0.4">
      <c r="A44" s="499" t="s">
        <v>346</v>
      </c>
      <c r="B44" s="498" t="s">
        <v>347</v>
      </c>
      <c r="C44" s="498" t="s">
        <v>348</v>
      </c>
      <c r="D44" s="498" t="s">
        <v>350</v>
      </c>
      <c r="E44" s="498" t="s">
        <v>379</v>
      </c>
    </row>
    <row r="45" spans="1:5" ht="16" thickBot="1" x14ac:dyDescent="0.4">
      <c r="A45" s="497" t="s">
        <v>409</v>
      </c>
      <c r="B45" s="496" t="s">
        <v>410</v>
      </c>
      <c r="C45" s="514"/>
      <c r="D45" s="494">
        <v>420</v>
      </c>
      <c r="E45" s="494">
        <f>C45*D45</f>
        <v>0</v>
      </c>
    </row>
    <row r="46" spans="1:5" ht="16" thickBot="1" x14ac:dyDescent="0.4">
      <c r="A46" s="497" t="s">
        <v>411</v>
      </c>
      <c r="B46" s="496" t="s">
        <v>412</v>
      </c>
      <c r="C46" s="514"/>
      <c r="D46" s="494">
        <v>650</v>
      </c>
      <c r="E46" s="494">
        <f>C46*D46</f>
        <v>0</v>
      </c>
    </row>
    <row r="47" spans="1:5" ht="16" thickBot="1" x14ac:dyDescent="0.4">
      <c r="A47" s="497" t="s">
        <v>413</v>
      </c>
      <c r="B47" s="496" t="s">
        <v>414</v>
      </c>
      <c r="C47" s="514"/>
      <c r="D47" s="494">
        <v>989</v>
      </c>
      <c r="E47" s="494">
        <f>C47*D47</f>
        <v>0</v>
      </c>
    </row>
    <row r="48" spans="1:5" ht="31.5" thickBot="1" x14ac:dyDescent="0.4">
      <c r="A48" s="497" t="s">
        <v>415</v>
      </c>
      <c r="B48" s="496" t="s">
        <v>416</v>
      </c>
      <c r="C48" s="514"/>
      <c r="D48" s="501">
        <v>25</v>
      </c>
      <c r="E48" s="501">
        <f>C48*D48</f>
        <v>0</v>
      </c>
    </row>
    <row r="49" spans="1:5" ht="16" thickBot="1" x14ac:dyDescent="0.4">
      <c r="A49" s="497" t="s">
        <v>417</v>
      </c>
      <c r="B49" s="496" t="s">
        <v>418</v>
      </c>
      <c r="C49" s="514"/>
      <c r="D49" s="494">
        <v>1</v>
      </c>
      <c r="E49" s="494">
        <f>C49*D49</f>
        <v>0</v>
      </c>
    </row>
    <row r="50" spans="1:5" ht="16" thickBot="1" x14ac:dyDescent="0.4">
      <c r="A50" s="493"/>
      <c r="B50" s="492" t="s">
        <v>419</v>
      </c>
      <c r="C50" s="491"/>
      <c r="D50" s="490"/>
      <c r="E50" s="490">
        <f>SUM(E45:E49)</f>
        <v>0</v>
      </c>
    </row>
    <row r="51" spans="1:5" ht="16" thickBot="1" x14ac:dyDescent="0.4">
      <c r="A51" s="489"/>
      <c r="B51" s="488"/>
      <c r="C51" s="487"/>
      <c r="D51" s="486"/>
      <c r="E51" s="486"/>
    </row>
    <row r="52" spans="1:5" ht="15.5" thickBot="1" x14ac:dyDescent="0.4">
      <c r="A52" s="807" t="s">
        <v>420</v>
      </c>
      <c r="B52" s="808"/>
      <c r="C52" s="808"/>
      <c r="D52" s="808"/>
      <c r="E52" s="515"/>
    </row>
    <row r="53" spans="1:5" ht="15.5" thickBot="1" x14ac:dyDescent="0.4">
      <c r="A53" s="499" t="s">
        <v>346</v>
      </c>
      <c r="B53" s="498" t="s">
        <v>347</v>
      </c>
      <c r="C53" s="498" t="s">
        <v>348</v>
      </c>
      <c r="D53" s="498" t="s">
        <v>350</v>
      </c>
      <c r="E53" s="498" t="s">
        <v>379</v>
      </c>
    </row>
    <row r="54" spans="1:5" ht="31.5" thickBot="1" x14ac:dyDescent="0.4">
      <c r="A54" s="497" t="s">
        <v>421</v>
      </c>
      <c r="B54" s="496" t="s">
        <v>422</v>
      </c>
      <c r="C54" s="514"/>
      <c r="D54" s="494">
        <v>350</v>
      </c>
      <c r="E54" s="494">
        <f>C54*D54</f>
        <v>0</v>
      </c>
    </row>
    <row r="55" spans="1:5" ht="31.5" thickBot="1" x14ac:dyDescent="0.4">
      <c r="A55" s="497" t="s">
        <v>423</v>
      </c>
      <c r="B55" s="496" t="s">
        <v>424</v>
      </c>
      <c r="C55" s="514"/>
      <c r="D55" s="494">
        <v>650</v>
      </c>
      <c r="E55" s="494">
        <f>C55*D55</f>
        <v>0</v>
      </c>
    </row>
    <row r="56" spans="1:5" ht="16" thickBot="1" x14ac:dyDescent="0.4">
      <c r="A56" s="497" t="s">
        <v>425</v>
      </c>
      <c r="B56" s="496" t="s">
        <v>352</v>
      </c>
      <c r="C56" s="514"/>
      <c r="D56" s="494">
        <v>3600</v>
      </c>
      <c r="E56" s="494">
        <f>C56*D56</f>
        <v>0</v>
      </c>
    </row>
    <row r="57" spans="1:5" ht="16" thickBot="1" x14ac:dyDescent="0.4">
      <c r="A57" s="497" t="s">
        <v>426</v>
      </c>
      <c r="B57" s="496" t="s">
        <v>427</v>
      </c>
      <c r="C57" s="514"/>
      <c r="D57" s="501">
        <v>350</v>
      </c>
      <c r="E57" s="501">
        <f>C57*D57</f>
        <v>0</v>
      </c>
    </row>
    <row r="58" spans="1:5" ht="16" thickBot="1" x14ac:dyDescent="0.4">
      <c r="A58" s="493"/>
      <c r="B58" s="492" t="s">
        <v>428</v>
      </c>
      <c r="C58" s="491"/>
      <c r="D58" s="490"/>
      <c r="E58" s="490">
        <f>SUM(E54:E57)</f>
        <v>0</v>
      </c>
    </row>
    <row r="59" spans="1:5" ht="16" thickBot="1" x14ac:dyDescent="0.4">
      <c r="A59" s="489"/>
      <c r="B59" s="488"/>
      <c r="C59" s="487"/>
      <c r="D59" s="486"/>
      <c r="E59" s="486"/>
    </row>
    <row r="60" spans="1:5" ht="15.5" thickBot="1" x14ac:dyDescent="0.4">
      <c r="A60" s="807" t="s">
        <v>353</v>
      </c>
      <c r="B60" s="808"/>
      <c r="C60" s="808"/>
      <c r="D60" s="808"/>
      <c r="E60" s="515"/>
    </row>
    <row r="61" spans="1:5" ht="15.5" thickBot="1" x14ac:dyDescent="0.4">
      <c r="A61" s="499" t="s">
        <v>346</v>
      </c>
      <c r="B61" s="498" t="s">
        <v>347</v>
      </c>
      <c r="C61" s="498" t="s">
        <v>348</v>
      </c>
      <c r="D61" s="498" t="s">
        <v>350</v>
      </c>
      <c r="E61" s="498" t="s">
        <v>379</v>
      </c>
    </row>
    <row r="62" spans="1:5" ht="31.5" thickBot="1" x14ac:dyDescent="0.4">
      <c r="A62" s="497" t="s">
        <v>429</v>
      </c>
      <c r="B62" s="496" t="s">
        <v>354</v>
      </c>
      <c r="C62" s="514"/>
      <c r="D62" s="494">
        <v>250</v>
      </c>
      <c r="E62" s="494">
        <f>C62*D62</f>
        <v>0</v>
      </c>
    </row>
    <row r="63" spans="1:5" ht="31.5" thickBot="1" x14ac:dyDescent="0.4">
      <c r="A63" s="497" t="s">
        <v>430</v>
      </c>
      <c r="B63" s="496" t="s">
        <v>431</v>
      </c>
      <c r="C63" s="514"/>
      <c r="D63" s="494">
        <v>715</v>
      </c>
      <c r="E63" s="494">
        <f>C63*D63</f>
        <v>0</v>
      </c>
    </row>
    <row r="64" spans="1:5" ht="16" thickBot="1" x14ac:dyDescent="0.4">
      <c r="A64" s="493"/>
      <c r="B64" s="492" t="s">
        <v>432</v>
      </c>
      <c r="C64" s="491"/>
      <c r="D64" s="490"/>
      <c r="E64" s="490">
        <f>SUM(E62:E63)</f>
        <v>0</v>
      </c>
    </row>
    <row r="65" spans="1:5" ht="16" thickBot="1" x14ac:dyDescent="0.4">
      <c r="A65" s="489"/>
      <c r="B65" s="488"/>
      <c r="C65" s="487"/>
      <c r="D65" s="486"/>
      <c r="E65" s="486"/>
    </row>
    <row r="66" spans="1:5" ht="18" thickBot="1" x14ac:dyDescent="0.4">
      <c r="A66" s="513"/>
      <c r="B66" s="513"/>
      <c r="C66" s="513"/>
      <c r="D66" s="485" t="s">
        <v>361</v>
      </c>
      <c r="E66" s="512">
        <f>E40+E7+E50+E58+E64</f>
        <v>0</v>
      </c>
    </row>
    <row r="67" spans="1:5" ht="15" thickBot="1" x14ac:dyDescent="0.4"/>
    <row r="68" spans="1:5" ht="50.15" customHeight="1" x14ac:dyDescent="0.35">
      <c r="A68" s="810" t="s">
        <v>355</v>
      </c>
      <c r="B68" s="810"/>
      <c r="C68" s="810"/>
      <c r="D68" s="810"/>
      <c r="E68" s="810"/>
    </row>
  </sheetData>
  <sheetProtection algorithmName="SHA-512" hashValue="0XzBWMEPNyURQ8wsCeRIM6PBcALwLwFVNQ1qgZyk0wn2qZ+e4rNwde8iLiDBW1jzZcjT1y8Th9eSmVjZr3tMIQ==" saltValue="kTJmHenU3tk5Yf+YBQFZfA==" spinCount="100000" sheet="1" objects="1" scenarios="1" selectLockedCells="1"/>
  <protectedRanges>
    <protectedRange sqref="C68" name="Range1_3"/>
  </protectedRanges>
  <mergeCells count="9">
    <mergeCell ref="B2:C2"/>
    <mergeCell ref="B3:C3"/>
    <mergeCell ref="A5:D5"/>
    <mergeCell ref="A8:D8"/>
    <mergeCell ref="A9:D9"/>
    <mergeCell ref="A68:E68"/>
    <mergeCell ref="A43:D43"/>
    <mergeCell ref="A52:D52"/>
    <mergeCell ref="A60:D60"/>
  </mergeCells>
  <pageMargins left="0.7" right="0.7" top="0.75" bottom="0.75" header="0.3" footer="0.3"/>
  <pageSetup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1EFFB-F84D-4060-9F38-0818631FF1B8}">
  <sheetPr>
    <pageSetUpPr fitToPage="1"/>
  </sheetPr>
  <dimension ref="A1:O68"/>
  <sheetViews>
    <sheetView workbookViewId="0">
      <selection activeCell="C7" sqref="C7"/>
    </sheetView>
  </sheetViews>
  <sheetFormatPr defaultRowHeight="14.5" x14ac:dyDescent="0.35"/>
  <cols>
    <col min="1" max="1" width="27.81640625" style="483" customWidth="1"/>
    <col min="2" max="2" width="39.7265625" style="483" customWidth="1"/>
    <col min="3" max="3" width="8.7265625" style="483"/>
    <col min="4" max="4" width="23.54296875" style="483" bestFit="1" customWidth="1"/>
    <col min="5" max="5" width="15.7265625" style="483" bestFit="1" customWidth="1"/>
    <col min="6" max="16384" width="8.7265625" style="483"/>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07" t="s">
        <v>345</v>
      </c>
      <c r="B5" s="808"/>
      <c r="C5" s="808"/>
      <c r="D5" s="808"/>
      <c r="E5" s="515"/>
    </row>
    <row r="6" spans="1:15" ht="45.5" thickBot="1" x14ac:dyDescent="0.4">
      <c r="A6" s="499" t="s">
        <v>346</v>
      </c>
      <c r="B6" s="498" t="s">
        <v>347</v>
      </c>
      <c r="C6" s="498" t="s">
        <v>348</v>
      </c>
      <c r="D6" s="511" t="s">
        <v>433</v>
      </c>
      <c r="E6" s="510" t="s">
        <v>379</v>
      </c>
    </row>
    <row r="7" spans="1:15" ht="47" thickBot="1" x14ac:dyDescent="0.4">
      <c r="A7" s="499">
        <v>1</v>
      </c>
      <c r="B7" s="509" t="s">
        <v>435</v>
      </c>
      <c r="C7" s="520"/>
      <c r="D7" s="507">
        <v>64495</v>
      </c>
      <c r="E7" s="506">
        <f>D7*C7</f>
        <v>0</v>
      </c>
    </row>
    <row r="8" spans="1:15" ht="15.5" thickBot="1" x14ac:dyDescent="0.4">
      <c r="A8" s="809"/>
      <c r="B8" s="809"/>
      <c r="C8" s="809"/>
      <c r="D8" s="809"/>
      <c r="E8" s="513"/>
    </row>
    <row r="9" spans="1:15" ht="15.5" thickBot="1" x14ac:dyDescent="0.4">
      <c r="A9" s="807" t="s">
        <v>349</v>
      </c>
      <c r="B9" s="808"/>
      <c r="C9" s="808"/>
      <c r="D9" s="808"/>
      <c r="E9" s="515"/>
    </row>
    <row r="10" spans="1:15" ht="15.5" thickBot="1" x14ac:dyDescent="0.4">
      <c r="A10" s="499" t="s">
        <v>346</v>
      </c>
      <c r="B10" s="498" t="s">
        <v>347</v>
      </c>
      <c r="C10" s="498" t="s">
        <v>348</v>
      </c>
      <c r="D10" s="498" t="s">
        <v>350</v>
      </c>
      <c r="E10" s="498" t="s">
        <v>379</v>
      </c>
    </row>
    <row r="11" spans="1:15" ht="16" thickBot="1" x14ac:dyDescent="0.4">
      <c r="A11" s="497">
        <v>1</v>
      </c>
      <c r="B11" s="496" t="s">
        <v>388</v>
      </c>
      <c r="C11" s="514"/>
      <c r="D11" s="494">
        <v>4175</v>
      </c>
      <c r="E11" s="494">
        <f t="shared" ref="E11:E39" si="0">C11*D11</f>
        <v>0</v>
      </c>
    </row>
    <row r="12" spans="1:15" ht="16" thickBot="1" x14ac:dyDescent="0.4">
      <c r="A12" s="497">
        <v>2</v>
      </c>
      <c r="B12" s="496" t="s">
        <v>370</v>
      </c>
      <c r="C12" s="514"/>
      <c r="D12" s="494">
        <v>4250</v>
      </c>
      <c r="E12" s="494">
        <f t="shared" si="0"/>
        <v>0</v>
      </c>
    </row>
    <row r="13" spans="1:15" ht="16" thickBot="1" x14ac:dyDescent="0.4">
      <c r="A13" s="497">
        <v>3</v>
      </c>
      <c r="B13" s="496" t="s">
        <v>389</v>
      </c>
      <c r="C13" s="514"/>
      <c r="D13" s="494">
        <v>1</v>
      </c>
      <c r="E13" s="494">
        <f t="shared" si="0"/>
        <v>0</v>
      </c>
    </row>
    <row r="14" spans="1:15" ht="16" thickBot="1" x14ac:dyDescent="0.4">
      <c r="A14" s="497">
        <v>4</v>
      </c>
      <c r="B14" s="496" t="s">
        <v>390</v>
      </c>
      <c r="C14" s="514"/>
      <c r="D14" s="501">
        <v>1250</v>
      </c>
      <c r="E14" s="501">
        <f t="shared" si="0"/>
        <v>0</v>
      </c>
    </row>
    <row r="15" spans="1:15" ht="16" thickBot="1" x14ac:dyDescent="0.4">
      <c r="A15" s="497">
        <v>5</v>
      </c>
      <c r="B15" s="496" t="s">
        <v>391</v>
      </c>
      <c r="C15" s="514"/>
      <c r="D15" s="494">
        <v>4150</v>
      </c>
      <c r="E15" s="494">
        <f t="shared" si="0"/>
        <v>0</v>
      </c>
    </row>
    <row r="16" spans="1:15" ht="16" thickBot="1" x14ac:dyDescent="0.4">
      <c r="A16" s="497">
        <v>6</v>
      </c>
      <c r="B16" s="496" t="s">
        <v>392</v>
      </c>
      <c r="C16" s="514"/>
      <c r="D16" s="494">
        <v>795</v>
      </c>
      <c r="E16" s="494">
        <f t="shared" si="0"/>
        <v>0</v>
      </c>
    </row>
    <row r="17" spans="1:5" ht="16" thickBot="1" x14ac:dyDescent="0.4">
      <c r="A17" s="497">
        <v>7</v>
      </c>
      <c r="B17" s="496" t="s">
        <v>393</v>
      </c>
      <c r="C17" s="514"/>
      <c r="D17" s="501">
        <v>650</v>
      </c>
      <c r="E17" s="501">
        <f t="shared" si="0"/>
        <v>0</v>
      </c>
    </row>
    <row r="18" spans="1:5" ht="16" thickBot="1" x14ac:dyDescent="0.4">
      <c r="A18" s="497">
        <v>8</v>
      </c>
      <c r="B18" s="496" t="s">
        <v>381</v>
      </c>
      <c r="C18" s="519"/>
      <c r="D18" s="518">
        <v>459</v>
      </c>
      <c r="E18" s="518">
        <f t="shared" si="0"/>
        <v>0</v>
      </c>
    </row>
    <row r="19" spans="1:5" ht="16" thickBot="1" x14ac:dyDescent="0.4">
      <c r="A19" s="497">
        <v>9</v>
      </c>
      <c r="B19" s="496" t="s">
        <v>395</v>
      </c>
      <c r="C19" s="514"/>
      <c r="D19" s="494">
        <v>-600</v>
      </c>
      <c r="E19" s="494">
        <f t="shared" si="0"/>
        <v>0</v>
      </c>
    </row>
    <row r="20" spans="1:5" ht="16" thickBot="1" x14ac:dyDescent="0.4">
      <c r="A20" s="497">
        <v>10</v>
      </c>
      <c r="B20" s="496" t="s">
        <v>380</v>
      </c>
      <c r="C20" s="514"/>
      <c r="D20" s="494">
        <v>1485</v>
      </c>
      <c r="E20" s="494">
        <f t="shared" si="0"/>
        <v>0</v>
      </c>
    </row>
    <row r="21" spans="1:5" ht="16" thickBot="1" x14ac:dyDescent="0.4">
      <c r="A21" s="497">
        <v>11</v>
      </c>
      <c r="B21" s="496" t="s">
        <v>396</v>
      </c>
      <c r="C21" s="514"/>
      <c r="D21" s="494">
        <v>165</v>
      </c>
      <c r="E21" s="494">
        <f t="shared" si="0"/>
        <v>0</v>
      </c>
    </row>
    <row r="22" spans="1:5" ht="16" thickBot="1" x14ac:dyDescent="0.4">
      <c r="A22" s="497">
        <v>12</v>
      </c>
      <c r="B22" s="496" t="s">
        <v>397</v>
      </c>
      <c r="C22" s="516"/>
      <c r="D22" s="502"/>
      <c r="E22" s="502">
        <f t="shared" si="0"/>
        <v>0</v>
      </c>
    </row>
    <row r="23" spans="1:5" ht="16" thickBot="1" x14ac:dyDescent="0.4">
      <c r="A23" s="497">
        <v>12.1</v>
      </c>
      <c r="B23" s="496" t="s">
        <v>397</v>
      </c>
      <c r="C23" s="514"/>
      <c r="D23" s="494">
        <v>460</v>
      </c>
      <c r="E23" s="494">
        <f t="shared" si="0"/>
        <v>0</v>
      </c>
    </row>
    <row r="24" spans="1:5" ht="16" thickBot="1" x14ac:dyDescent="0.4">
      <c r="A24" s="497">
        <v>12.2</v>
      </c>
      <c r="B24" s="496" t="s">
        <v>398</v>
      </c>
      <c r="C24" s="514"/>
      <c r="D24" s="501">
        <v>165</v>
      </c>
      <c r="E24" s="501">
        <f t="shared" si="0"/>
        <v>0</v>
      </c>
    </row>
    <row r="25" spans="1:5" ht="16" thickBot="1" x14ac:dyDescent="0.4">
      <c r="A25" s="497">
        <v>13</v>
      </c>
      <c r="B25" s="496" t="s">
        <v>399</v>
      </c>
      <c r="C25" s="514"/>
      <c r="D25" s="494">
        <v>-415</v>
      </c>
      <c r="E25" s="494">
        <f t="shared" si="0"/>
        <v>0</v>
      </c>
    </row>
    <row r="26" spans="1:5" ht="16" thickBot="1" x14ac:dyDescent="0.4">
      <c r="A26" s="497">
        <v>14</v>
      </c>
      <c r="B26" s="496" t="s">
        <v>394</v>
      </c>
      <c r="C26" s="516"/>
      <c r="D26" s="517">
        <v>0</v>
      </c>
      <c r="E26" s="502">
        <f t="shared" si="0"/>
        <v>0</v>
      </c>
    </row>
    <row r="27" spans="1:5" ht="31.5" thickBot="1" x14ac:dyDescent="0.4">
      <c r="A27" s="497">
        <v>15</v>
      </c>
      <c r="B27" s="496" t="s">
        <v>436</v>
      </c>
      <c r="C27" s="521"/>
      <c r="D27" s="501">
        <v>20722</v>
      </c>
      <c r="E27" s="501">
        <f t="shared" si="0"/>
        <v>0</v>
      </c>
    </row>
    <row r="28" spans="1:5" ht="16" thickBot="1" x14ac:dyDescent="0.4">
      <c r="A28" s="497">
        <v>16</v>
      </c>
      <c r="B28" s="496" t="s">
        <v>401</v>
      </c>
      <c r="C28" s="516"/>
      <c r="D28" s="502">
        <v>0</v>
      </c>
      <c r="E28" s="502">
        <f t="shared" si="0"/>
        <v>0</v>
      </c>
    </row>
    <row r="29" spans="1:5" ht="16" thickBot="1" x14ac:dyDescent="0.4">
      <c r="A29" s="497">
        <v>16.100000000000001</v>
      </c>
      <c r="B29" s="496" t="s">
        <v>402</v>
      </c>
      <c r="C29" s="514"/>
      <c r="D29" s="494">
        <v>1800</v>
      </c>
      <c r="E29" s="494">
        <f t="shared" si="0"/>
        <v>0</v>
      </c>
    </row>
    <row r="30" spans="1:5" ht="16" thickBot="1" x14ac:dyDescent="0.4">
      <c r="A30" s="497">
        <v>16.2</v>
      </c>
      <c r="B30" s="496" t="s">
        <v>403</v>
      </c>
      <c r="C30" s="514"/>
      <c r="D30" s="494">
        <v>80</v>
      </c>
      <c r="E30" s="494">
        <f t="shared" si="0"/>
        <v>0</v>
      </c>
    </row>
    <row r="31" spans="1:5" ht="16" thickBot="1" x14ac:dyDescent="0.4">
      <c r="A31" s="497">
        <v>17</v>
      </c>
      <c r="B31" s="496" t="s">
        <v>382</v>
      </c>
      <c r="C31" s="514"/>
      <c r="D31" s="494">
        <v>1</v>
      </c>
      <c r="E31" s="494">
        <f t="shared" si="0"/>
        <v>0</v>
      </c>
    </row>
    <row r="32" spans="1:5" ht="16" thickBot="1" x14ac:dyDescent="0.4">
      <c r="A32" s="497">
        <v>18</v>
      </c>
      <c r="B32" s="496" t="s">
        <v>404</v>
      </c>
      <c r="C32" s="516"/>
      <c r="D32" s="502"/>
      <c r="E32" s="502">
        <f t="shared" si="0"/>
        <v>0</v>
      </c>
    </row>
    <row r="33" spans="1:5" ht="16" thickBot="1" x14ac:dyDescent="0.4">
      <c r="A33" s="497">
        <v>18.100000000000001</v>
      </c>
      <c r="B33" s="496" t="s">
        <v>405</v>
      </c>
      <c r="C33" s="514"/>
      <c r="D33" s="494">
        <v>75</v>
      </c>
      <c r="E33" s="494">
        <f t="shared" si="0"/>
        <v>0</v>
      </c>
    </row>
    <row r="34" spans="1:5" ht="16" thickBot="1" x14ac:dyDescent="0.4">
      <c r="A34" s="497">
        <v>18.2</v>
      </c>
      <c r="B34" s="496" t="s">
        <v>406</v>
      </c>
      <c r="C34" s="514"/>
      <c r="D34" s="494">
        <v>220</v>
      </c>
      <c r="E34" s="494">
        <f t="shared" si="0"/>
        <v>0</v>
      </c>
    </row>
    <row r="35" spans="1:5" ht="16" thickBot="1" x14ac:dyDescent="0.4">
      <c r="A35" s="497">
        <v>19</v>
      </c>
      <c r="B35" s="496" t="s">
        <v>407</v>
      </c>
      <c r="C35" s="514"/>
      <c r="D35" s="494">
        <v>968</v>
      </c>
      <c r="E35" s="494">
        <f t="shared" si="0"/>
        <v>0</v>
      </c>
    </row>
    <row r="36" spans="1:5" ht="16" thickBot="1" x14ac:dyDescent="0.4">
      <c r="A36" s="497">
        <v>20</v>
      </c>
      <c r="B36" s="496" t="s">
        <v>484</v>
      </c>
      <c r="C36" s="503"/>
      <c r="D36" s="502"/>
      <c r="E36" s="502">
        <f t="shared" si="0"/>
        <v>0</v>
      </c>
    </row>
    <row r="37" spans="1:5" ht="31.5" thickBot="1" x14ac:dyDescent="0.4">
      <c r="A37" s="497">
        <v>20.100000000000001</v>
      </c>
      <c r="B37" s="496" t="s">
        <v>483</v>
      </c>
      <c r="C37" s="495"/>
      <c r="D37" s="494">
        <v>1198</v>
      </c>
      <c r="E37" s="494">
        <f t="shared" si="0"/>
        <v>0</v>
      </c>
    </row>
    <row r="38" spans="1:5" ht="16" thickBot="1" x14ac:dyDescent="0.4">
      <c r="A38" s="497">
        <v>20.2</v>
      </c>
      <c r="B38" s="496" t="s">
        <v>482</v>
      </c>
      <c r="C38" s="495"/>
      <c r="D38" s="501">
        <v>1398</v>
      </c>
      <c r="E38" s="501">
        <f t="shared" si="0"/>
        <v>0</v>
      </c>
    </row>
    <row r="39" spans="1:5" ht="16" thickBot="1" x14ac:dyDescent="0.4">
      <c r="A39" s="497">
        <v>20.3</v>
      </c>
      <c r="B39" s="496" t="s">
        <v>481</v>
      </c>
      <c r="C39" s="495"/>
      <c r="D39" s="501">
        <v>1198</v>
      </c>
      <c r="E39" s="501">
        <f t="shared" si="0"/>
        <v>0</v>
      </c>
    </row>
    <row r="40" spans="1:5" ht="16" thickBot="1" x14ac:dyDescent="0.4">
      <c r="A40" s="493"/>
      <c r="B40" s="492" t="s">
        <v>358</v>
      </c>
      <c r="C40" s="491"/>
      <c r="D40" s="490"/>
      <c r="E40" s="490">
        <f>SUM(E11:E39)</f>
        <v>0</v>
      </c>
    </row>
    <row r="41" spans="1:5" ht="15.5" x14ac:dyDescent="0.35">
      <c r="A41" s="489"/>
      <c r="B41" s="488"/>
      <c r="C41" s="487"/>
      <c r="D41" s="486"/>
      <c r="E41" s="486"/>
    </row>
    <row r="42" spans="1:5" ht="16" thickBot="1" x14ac:dyDescent="0.4">
      <c r="A42" s="489"/>
      <c r="B42" s="488"/>
      <c r="C42" s="487"/>
      <c r="D42" s="486"/>
      <c r="E42" s="486"/>
    </row>
    <row r="43" spans="1:5" ht="15.5" thickBot="1" x14ac:dyDescent="0.4">
      <c r="A43" s="807" t="s">
        <v>408</v>
      </c>
      <c r="B43" s="808"/>
      <c r="C43" s="808"/>
      <c r="D43" s="811"/>
      <c r="E43" s="515"/>
    </row>
    <row r="44" spans="1:5" ht="15.5" thickBot="1" x14ac:dyDescent="0.4">
      <c r="A44" s="499" t="s">
        <v>346</v>
      </c>
      <c r="B44" s="498" t="s">
        <v>347</v>
      </c>
      <c r="C44" s="498" t="s">
        <v>348</v>
      </c>
      <c r="D44" s="498" t="s">
        <v>350</v>
      </c>
      <c r="E44" s="498" t="s">
        <v>379</v>
      </c>
    </row>
    <row r="45" spans="1:5" ht="16" thickBot="1" x14ac:dyDescent="0.4">
      <c r="A45" s="497" t="s">
        <v>409</v>
      </c>
      <c r="B45" s="496" t="s">
        <v>410</v>
      </c>
      <c r="C45" s="514"/>
      <c r="D45" s="494">
        <v>420</v>
      </c>
      <c r="E45" s="494">
        <f>C45*D45</f>
        <v>0</v>
      </c>
    </row>
    <row r="46" spans="1:5" ht="16" thickBot="1" x14ac:dyDescent="0.4">
      <c r="A46" s="497" t="s">
        <v>411</v>
      </c>
      <c r="B46" s="496" t="s">
        <v>412</v>
      </c>
      <c r="C46" s="514"/>
      <c r="D46" s="494">
        <v>650</v>
      </c>
      <c r="E46" s="494">
        <f>C46*D46</f>
        <v>0</v>
      </c>
    </row>
    <row r="47" spans="1:5" ht="16" thickBot="1" x14ac:dyDescent="0.4">
      <c r="A47" s="497" t="s">
        <v>413</v>
      </c>
      <c r="B47" s="496" t="s">
        <v>414</v>
      </c>
      <c r="C47" s="514"/>
      <c r="D47" s="494">
        <v>989</v>
      </c>
      <c r="E47" s="494">
        <f>C47*D47</f>
        <v>0</v>
      </c>
    </row>
    <row r="48" spans="1:5" ht="31.5" thickBot="1" x14ac:dyDescent="0.4">
      <c r="A48" s="497" t="s">
        <v>415</v>
      </c>
      <c r="B48" s="496" t="s">
        <v>416</v>
      </c>
      <c r="C48" s="514"/>
      <c r="D48" s="501">
        <v>25</v>
      </c>
      <c r="E48" s="501">
        <f>C48*D48</f>
        <v>0</v>
      </c>
    </row>
    <row r="49" spans="1:5" ht="16" thickBot="1" x14ac:dyDescent="0.4">
      <c r="A49" s="497" t="s">
        <v>417</v>
      </c>
      <c r="B49" s="496" t="s">
        <v>418</v>
      </c>
      <c r="C49" s="514"/>
      <c r="D49" s="494">
        <v>1</v>
      </c>
      <c r="E49" s="494">
        <f>C49*D49</f>
        <v>0</v>
      </c>
    </row>
    <row r="50" spans="1:5" ht="16" thickBot="1" x14ac:dyDescent="0.4">
      <c r="A50" s="493"/>
      <c r="B50" s="492" t="s">
        <v>419</v>
      </c>
      <c r="C50" s="491"/>
      <c r="D50" s="490"/>
      <c r="E50" s="490">
        <f>SUM(E45:E49)</f>
        <v>0</v>
      </c>
    </row>
    <row r="51" spans="1:5" ht="16" thickBot="1" x14ac:dyDescent="0.4">
      <c r="A51" s="489"/>
      <c r="B51" s="488"/>
      <c r="C51" s="487"/>
      <c r="D51" s="486"/>
      <c r="E51" s="486"/>
    </row>
    <row r="52" spans="1:5" ht="15.5" thickBot="1" x14ac:dyDescent="0.4">
      <c r="A52" s="807" t="s">
        <v>420</v>
      </c>
      <c r="B52" s="808"/>
      <c r="C52" s="808"/>
      <c r="D52" s="808"/>
      <c r="E52" s="515"/>
    </row>
    <row r="53" spans="1:5" ht="15.5" thickBot="1" x14ac:dyDescent="0.4">
      <c r="A53" s="499" t="s">
        <v>346</v>
      </c>
      <c r="B53" s="498" t="s">
        <v>347</v>
      </c>
      <c r="C53" s="498" t="s">
        <v>348</v>
      </c>
      <c r="D53" s="498" t="s">
        <v>350</v>
      </c>
      <c r="E53" s="498" t="s">
        <v>379</v>
      </c>
    </row>
    <row r="54" spans="1:5" ht="31.5" thickBot="1" x14ac:dyDescent="0.4">
      <c r="A54" s="497" t="s">
        <v>421</v>
      </c>
      <c r="B54" s="496" t="s">
        <v>422</v>
      </c>
      <c r="C54" s="514"/>
      <c r="D54" s="494">
        <v>350</v>
      </c>
      <c r="E54" s="494">
        <f>C54*D54</f>
        <v>0</v>
      </c>
    </row>
    <row r="55" spans="1:5" ht="31.5" thickBot="1" x14ac:dyDescent="0.4">
      <c r="A55" s="497" t="s">
        <v>423</v>
      </c>
      <c r="B55" s="496" t="s">
        <v>424</v>
      </c>
      <c r="C55" s="514"/>
      <c r="D55" s="494">
        <v>650</v>
      </c>
      <c r="E55" s="494">
        <f>C55*D55</f>
        <v>0</v>
      </c>
    </row>
    <row r="56" spans="1:5" ht="16" thickBot="1" x14ac:dyDescent="0.4">
      <c r="A56" s="497" t="s">
        <v>425</v>
      </c>
      <c r="B56" s="496" t="s">
        <v>352</v>
      </c>
      <c r="C56" s="514"/>
      <c r="D56" s="494">
        <v>3800</v>
      </c>
      <c r="E56" s="494">
        <f>C56*D56</f>
        <v>0</v>
      </c>
    </row>
    <row r="57" spans="1:5" ht="16" thickBot="1" x14ac:dyDescent="0.4">
      <c r="A57" s="497" t="s">
        <v>426</v>
      </c>
      <c r="B57" s="496" t="s">
        <v>427</v>
      </c>
      <c r="C57" s="514"/>
      <c r="D57" s="501">
        <v>350</v>
      </c>
      <c r="E57" s="501">
        <f>C57*D57</f>
        <v>0</v>
      </c>
    </row>
    <row r="58" spans="1:5" ht="16" thickBot="1" x14ac:dyDescent="0.4">
      <c r="A58" s="493"/>
      <c r="B58" s="492" t="s">
        <v>428</v>
      </c>
      <c r="C58" s="491"/>
      <c r="D58" s="490"/>
      <c r="E58" s="490">
        <f>SUM(E54:E57)</f>
        <v>0</v>
      </c>
    </row>
    <row r="59" spans="1:5" ht="16" thickBot="1" x14ac:dyDescent="0.4">
      <c r="A59" s="489"/>
      <c r="B59" s="488"/>
      <c r="C59" s="487"/>
      <c r="D59" s="486"/>
      <c r="E59" s="486"/>
    </row>
    <row r="60" spans="1:5" ht="15.5" thickBot="1" x14ac:dyDescent="0.4">
      <c r="A60" s="807" t="s">
        <v>353</v>
      </c>
      <c r="B60" s="808"/>
      <c r="C60" s="808"/>
      <c r="D60" s="808"/>
      <c r="E60" s="515"/>
    </row>
    <row r="61" spans="1:5" ht="15.5" thickBot="1" x14ac:dyDescent="0.4">
      <c r="A61" s="499" t="s">
        <v>346</v>
      </c>
      <c r="B61" s="498" t="s">
        <v>347</v>
      </c>
      <c r="C61" s="498" t="s">
        <v>348</v>
      </c>
      <c r="D61" s="498" t="s">
        <v>350</v>
      </c>
      <c r="E61" s="498" t="s">
        <v>379</v>
      </c>
    </row>
    <row r="62" spans="1:5" ht="31.5" thickBot="1" x14ac:dyDescent="0.4">
      <c r="A62" s="497" t="s">
        <v>429</v>
      </c>
      <c r="B62" s="496" t="s">
        <v>354</v>
      </c>
      <c r="C62" s="514"/>
      <c r="D62" s="494">
        <v>250</v>
      </c>
      <c r="E62" s="494">
        <f>C62*D62</f>
        <v>0</v>
      </c>
    </row>
    <row r="63" spans="1:5" ht="31.5" thickBot="1" x14ac:dyDescent="0.4">
      <c r="A63" s="497" t="s">
        <v>430</v>
      </c>
      <c r="B63" s="496" t="s">
        <v>431</v>
      </c>
      <c r="C63" s="514"/>
      <c r="D63" s="494">
        <v>715</v>
      </c>
      <c r="E63" s="494">
        <f>C63*D63</f>
        <v>0</v>
      </c>
    </row>
    <row r="64" spans="1:5" ht="16" thickBot="1" x14ac:dyDescent="0.4">
      <c r="A64" s="493"/>
      <c r="B64" s="492" t="s">
        <v>432</v>
      </c>
      <c r="C64" s="491"/>
      <c r="D64" s="490"/>
      <c r="E64" s="490">
        <f>SUM(E62:E63)</f>
        <v>0</v>
      </c>
    </row>
    <row r="65" spans="1:5" ht="16" thickBot="1" x14ac:dyDescent="0.4">
      <c r="A65" s="489"/>
      <c r="B65" s="488"/>
      <c r="C65" s="487"/>
      <c r="D65" s="486"/>
      <c r="E65" s="486"/>
    </row>
    <row r="66" spans="1:5" ht="18" thickBot="1" x14ac:dyDescent="0.4">
      <c r="A66" s="513"/>
      <c r="B66" s="513"/>
      <c r="C66" s="513"/>
      <c r="D66" s="485" t="s">
        <v>361</v>
      </c>
      <c r="E66" s="512">
        <f>E40+E7+E50+E58+E64</f>
        <v>0</v>
      </c>
    </row>
    <row r="67" spans="1:5" ht="15" thickBot="1" x14ac:dyDescent="0.4"/>
    <row r="68" spans="1:5" ht="50.15" customHeight="1" x14ac:dyDescent="0.35">
      <c r="A68" s="810" t="s">
        <v>355</v>
      </c>
      <c r="B68" s="810"/>
      <c r="C68" s="810"/>
      <c r="D68" s="810"/>
      <c r="E68" s="810"/>
    </row>
  </sheetData>
  <sheetProtection algorithmName="SHA-512" hashValue="SfHvWmBUghjHDATlzeuYkHL3iHZsB27D9EtH/MnYcF3srk2H3Pn0JjpJ0lxI2A96i23gcgvMIoi9MLTQM/r2kQ==" saltValue="fEGRXNOcrH+/+ikGwEULPQ==" spinCount="100000" sheet="1" objects="1" scenarios="1" selectLockedCells="1"/>
  <protectedRanges>
    <protectedRange sqref="C68" name="Range1_3"/>
  </protectedRanges>
  <mergeCells count="9">
    <mergeCell ref="B2:C2"/>
    <mergeCell ref="B3:C3"/>
    <mergeCell ref="A5:D5"/>
    <mergeCell ref="A8:D8"/>
    <mergeCell ref="A9:D9"/>
    <mergeCell ref="A68:E68"/>
    <mergeCell ref="A43:D43"/>
    <mergeCell ref="A52:D52"/>
    <mergeCell ref="A60:D60"/>
  </mergeCells>
  <pageMargins left="0.7" right="0.7" top="0.75" bottom="0.75" header="0.3" footer="0.3"/>
  <pageSetup scale="5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409C-1776-4010-B3BE-304CEAA78F4A}">
  <sheetPr>
    <pageSetUpPr fitToPage="1"/>
  </sheetPr>
  <dimension ref="A1:O68"/>
  <sheetViews>
    <sheetView workbookViewId="0">
      <selection activeCell="C7" sqref="C7"/>
    </sheetView>
  </sheetViews>
  <sheetFormatPr defaultRowHeight="14.5" x14ac:dyDescent="0.35"/>
  <cols>
    <col min="1" max="1" width="27.81640625" style="483" customWidth="1"/>
    <col min="2" max="2" width="39.7265625" style="483" customWidth="1"/>
    <col min="3" max="3" width="8.7265625" style="483"/>
    <col min="4" max="4" width="23.54296875" style="483" bestFit="1" customWidth="1"/>
    <col min="5" max="5" width="15.7265625" style="483" bestFit="1" customWidth="1"/>
    <col min="6" max="16384" width="8.7265625" style="483"/>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07" t="s">
        <v>345</v>
      </c>
      <c r="B5" s="808"/>
      <c r="C5" s="808"/>
      <c r="D5" s="808"/>
      <c r="E5" s="515"/>
    </row>
    <row r="6" spans="1:15" ht="45.5" thickBot="1" x14ac:dyDescent="0.4">
      <c r="A6" s="499" t="s">
        <v>346</v>
      </c>
      <c r="B6" s="498" t="s">
        <v>347</v>
      </c>
      <c r="C6" s="498" t="s">
        <v>348</v>
      </c>
      <c r="D6" s="511" t="s">
        <v>433</v>
      </c>
      <c r="E6" s="510" t="s">
        <v>379</v>
      </c>
    </row>
    <row r="7" spans="1:15" ht="47" thickBot="1" x14ac:dyDescent="0.4">
      <c r="A7" s="499">
        <v>1</v>
      </c>
      <c r="B7" s="509" t="s">
        <v>437</v>
      </c>
      <c r="C7" s="520"/>
      <c r="D7" s="507">
        <v>66350</v>
      </c>
      <c r="E7" s="506">
        <f>D7*C7</f>
        <v>0</v>
      </c>
    </row>
    <row r="8" spans="1:15" ht="15.5" thickBot="1" x14ac:dyDescent="0.4">
      <c r="A8" s="809"/>
      <c r="B8" s="809"/>
      <c r="C8" s="809"/>
      <c r="D8" s="809"/>
      <c r="E8" s="513"/>
    </row>
    <row r="9" spans="1:15" ht="15.5" thickBot="1" x14ac:dyDescent="0.4">
      <c r="A9" s="807" t="s">
        <v>349</v>
      </c>
      <c r="B9" s="808"/>
      <c r="C9" s="808"/>
      <c r="D9" s="808"/>
      <c r="E9" s="515"/>
    </row>
    <row r="10" spans="1:15" ht="15.5" thickBot="1" x14ac:dyDescent="0.4">
      <c r="A10" s="499" t="s">
        <v>346</v>
      </c>
      <c r="B10" s="498" t="s">
        <v>347</v>
      </c>
      <c r="C10" s="498" t="s">
        <v>348</v>
      </c>
      <c r="D10" s="498" t="s">
        <v>350</v>
      </c>
      <c r="E10" s="498" t="s">
        <v>379</v>
      </c>
    </row>
    <row r="11" spans="1:15" ht="16" thickBot="1" x14ac:dyDescent="0.4">
      <c r="A11" s="497">
        <v>1</v>
      </c>
      <c r="B11" s="496" t="s">
        <v>388</v>
      </c>
      <c r="C11" s="514"/>
      <c r="D11" s="494">
        <v>4175</v>
      </c>
      <c r="E11" s="494">
        <f t="shared" ref="E11:E39" si="0">C11*D11</f>
        <v>0</v>
      </c>
    </row>
    <row r="12" spans="1:15" ht="16" thickBot="1" x14ac:dyDescent="0.4">
      <c r="A12" s="497">
        <v>2</v>
      </c>
      <c r="B12" s="496" t="s">
        <v>370</v>
      </c>
      <c r="C12" s="514"/>
      <c r="D12" s="494">
        <v>4250</v>
      </c>
      <c r="E12" s="494">
        <f t="shared" si="0"/>
        <v>0</v>
      </c>
    </row>
    <row r="13" spans="1:15" ht="16" thickBot="1" x14ac:dyDescent="0.4">
      <c r="A13" s="497">
        <v>3</v>
      </c>
      <c r="B13" s="496" t="s">
        <v>389</v>
      </c>
      <c r="C13" s="514"/>
      <c r="D13" s="494">
        <v>1</v>
      </c>
      <c r="E13" s="494">
        <f t="shared" si="0"/>
        <v>0</v>
      </c>
    </row>
    <row r="14" spans="1:15" ht="16" thickBot="1" x14ac:dyDescent="0.4">
      <c r="A14" s="497">
        <v>4</v>
      </c>
      <c r="B14" s="496" t="s">
        <v>390</v>
      </c>
      <c r="C14" s="514"/>
      <c r="D14" s="501">
        <v>1250</v>
      </c>
      <c r="E14" s="501">
        <f t="shared" si="0"/>
        <v>0</v>
      </c>
    </row>
    <row r="15" spans="1:15" ht="16" thickBot="1" x14ac:dyDescent="0.4">
      <c r="A15" s="497">
        <v>5</v>
      </c>
      <c r="B15" s="496" t="s">
        <v>391</v>
      </c>
      <c r="C15" s="514"/>
      <c r="D15" s="494">
        <v>4150</v>
      </c>
      <c r="E15" s="494">
        <f t="shared" si="0"/>
        <v>0</v>
      </c>
    </row>
    <row r="16" spans="1:15" ht="16" thickBot="1" x14ac:dyDescent="0.4">
      <c r="A16" s="497">
        <v>6</v>
      </c>
      <c r="B16" s="496" t="s">
        <v>392</v>
      </c>
      <c r="C16" s="514"/>
      <c r="D16" s="494">
        <v>795</v>
      </c>
      <c r="E16" s="494">
        <f t="shared" si="0"/>
        <v>0</v>
      </c>
    </row>
    <row r="17" spans="1:5" ht="16" thickBot="1" x14ac:dyDescent="0.4">
      <c r="A17" s="497">
        <v>7</v>
      </c>
      <c r="B17" s="496" t="s">
        <v>393</v>
      </c>
      <c r="C17" s="514"/>
      <c r="D17" s="501">
        <v>650</v>
      </c>
      <c r="E17" s="501">
        <f t="shared" si="0"/>
        <v>0</v>
      </c>
    </row>
    <row r="18" spans="1:5" ht="16" thickBot="1" x14ac:dyDescent="0.4">
      <c r="A18" s="497">
        <v>8</v>
      </c>
      <c r="B18" s="496" t="s">
        <v>381</v>
      </c>
      <c r="C18" s="519"/>
      <c r="D18" s="518">
        <v>459</v>
      </c>
      <c r="E18" s="518">
        <f t="shared" si="0"/>
        <v>0</v>
      </c>
    </row>
    <row r="19" spans="1:5" ht="16" thickBot="1" x14ac:dyDescent="0.4">
      <c r="A19" s="497">
        <v>9</v>
      </c>
      <c r="B19" s="496" t="s">
        <v>395</v>
      </c>
      <c r="C19" s="514"/>
      <c r="D19" s="494">
        <v>-600</v>
      </c>
      <c r="E19" s="494">
        <f t="shared" si="0"/>
        <v>0</v>
      </c>
    </row>
    <row r="20" spans="1:5" ht="16" thickBot="1" x14ac:dyDescent="0.4">
      <c r="A20" s="497">
        <v>10</v>
      </c>
      <c r="B20" s="496" t="s">
        <v>380</v>
      </c>
      <c r="C20" s="514"/>
      <c r="D20" s="494">
        <v>1485</v>
      </c>
      <c r="E20" s="494">
        <f t="shared" si="0"/>
        <v>0</v>
      </c>
    </row>
    <row r="21" spans="1:5" ht="16" thickBot="1" x14ac:dyDescent="0.4">
      <c r="A21" s="497">
        <v>11</v>
      </c>
      <c r="B21" s="496" t="s">
        <v>396</v>
      </c>
      <c r="C21" s="514"/>
      <c r="D21" s="494">
        <v>165</v>
      </c>
      <c r="E21" s="494">
        <f t="shared" si="0"/>
        <v>0</v>
      </c>
    </row>
    <row r="22" spans="1:5" ht="16" thickBot="1" x14ac:dyDescent="0.4">
      <c r="A22" s="497">
        <v>12</v>
      </c>
      <c r="B22" s="496" t="s">
        <v>397</v>
      </c>
      <c r="C22" s="516"/>
      <c r="D22" s="502"/>
      <c r="E22" s="502">
        <f t="shared" si="0"/>
        <v>0</v>
      </c>
    </row>
    <row r="23" spans="1:5" ht="16" thickBot="1" x14ac:dyDescent="0.4">
      <c r="A23" s="497">
        <v>12.1</v>
      </c>
      <c r="B23" s="496" t="s">
        <v>397</v>
      </c>
      <c r="C23" s="514"/>
      <c r="D23" s="494">
        <v>460</v>
      </c>
      <c r="E23" s="494">
        <f t="shared" si="0"/>
        <v>0</v>
      </c>
    </row>
    <row r="24" spans="1:5" ht="16" thickBot="1" x14ac:dyDescent="0.4">
      <c r="A24" s="497">
        <v>12.2</v>
      </c>
      <c r="B24" s="496" t="s">
        <v>398</v>
      </c>
      <c r="C24" s="514"/>
      <c r="D24" s="501">
        <v>165</v>
      </c>
      <c r="E24" s="501">
        <f t="shared" si="0"/>
        <v>0</v>
      </c>
    </row>
    <row r="25" spans="1:5" ht="16" thickBot="1" x14ac:dyDescent="0.4">
      <c r="A25" s="497">
        <v>13</v>
      </c>
      <c r="B25" s="496" t="s">
        <v>399</v>
      </c>
      <c r="C25" s="514"/>
      <c r="D25" s="494">
        <v>-415</v>
      </c>
      <c r="E25" s="494">
        <f t="shared" si="0"/>
        <v>0</v>
      </c>
    </row>
    <row r="26" spans="1:5" ht="16" thickBot="1" x14ac:dyDescent="0.4">
      <c r="A26" s="497">
        <v>14</v>
      </c>
      <c r="B26" s="496" t="s">
        <v>394</v>
      </c>
      <c r="C26" s="516"/>
      <c r="D26" s="517">
        <v>0</v>
      </c>
      <c r="E26" s="502">
        <f t="shared" si="0"/>
        <v>0</v>
      </c>
    </row>
    <row r="27" spans="1:5" ht="16" thickBot="1" x14ac:dyDescent="0.4">
      <c r="A27" s="497">
        <v>15</v>
      </c>
      <c r="B27" s="496" t="s">
        <v>394</v>
      </c>
      <c r="C27" s="516"/>
      <c r="D27" s="502">
        <v>0</v>
      </c>
      <c r="E27" s="502">
        <f t="shared" si="0"/>
        <v>0</v>
      </c>
    </row>
    <row r="28" spans="1:5" ht="16" thickBot="1" x14ac:dyDescent="0.4">
      <c r="A28" s="497">
        <v>16</v>
      </c>
      <c r="B28" s="496" t="s">
        <v>401</v>
      </c>
      <c r="C28" s="516"/>
      <c r="D28" s="502">
        <v>0</v>
      </c>
      <c r="E28" s="502">
        <f t="shared" si="0"/>
        <v>0</v>
      </c>
    </row>
    <row r="29" spans="1:5" ht="16" thickBot="1" x14ac:dyDescent="0.4">
      <c r="A29" s="497">
        <v>16.100000000000001</v>
      </c>
      <c r="B29" s="496" t="s">
        <v>402</v>
      </c>
      <c r="C29" s="514"/>
      <c r="D29" s="494">
        <v>1800</v>
      </c>
      <c r="E29" s="494">
        <f t="shared" si="0"/>
        <v>0</v>
      </c>
    </row>
    <row r="30" spans="1:5" ht="16" thickBot="1" x14ac:dyDescent="0.4">
      <c r="A30" s="497">
        <v>16.2</v>
      </c>
      <c r="B30" s="496" t="s">
        <v>403</v>
      </c>
      <c r="C30" s="514"/>
      <c r="D30" s="494">
        <v>80</v>
      </c>
      <c r="E30" s="494">
        <f t="shared" si="0"/>
        <v>0</v>
      </c>
    </row>
    <row r="31" spans="1:5" ht="16" thickBot="1" x14ac:dyDescent="0.4">
      <c r="A31" s="497">
        <v>17</v>
      </c>
      <c r="B31" s="496" t="s">
        <v>382</v>
      </c>
      <c r="C31" s="514"/>
      <c r="D31" s="494">
        <v>1</v>
      </c>
      <c r="E31" s="494">
        <f t="shared" si="0"/>
        <v>0</v>
      </c>
    </row>
    <row r="32" spans="1:5" ht="16" thickBot="1" x14ac:dyDescent="0.4">
      <c r="A32" s="497">
        <v>18</v>
      </c>
      <c r="B32" s="496" t="s">
        <v>404</v>
      </c>
      <c r="C32" s="516"/>
      <c r="D32" s="502"/>
      <c r="E32" s="502">
        <f t="shared" si="0"/>
        <v>0</v>
      </c>
    </row>
    <row r="33" spans="1:5" ht="16" thickBot="1" x14ac:dyDescent="0.4">
      <c r="A33" s="497">
        <v>18.100000000000001</v>
      </c>
      <c r="B33" s="496" t="s">
        <v>405</v>
      </c>
      <c r="C33" s="514"/>
      <c r="D33" s="494">
        <v>75</v>
      </c>
      <c r="E33" s="494">
        <f t="shared" si="0"/>
        <v>0</v>
      </c>
    </row>
    <row r="34" spans="1:5" ht="16" thickBot="1" x14ac:dyDescent="0.4">
      <c r="A34" s="497">
        <v>18.2</v>
      </c>
      <c r="B34" s="496" t="s">
        <v>406</v>
      </c>
      <c r="C34" s="514"/>
      <c r="D34" s="494">
        <v>220</v>
      </c>
      <c r="E34" s="494">
        <f t="shared" si="0"/>
        <v>0</v>
      </c>
    </row>
    <row r="35" spans="1:5" ht="15.75" customHeight="1" thickBot="1" x14ac:dyDescent="0.4">
      <c r="A35" s="497">
        <v>19</v>
      </c>
      <c r="B35" s="496" t="s">
        <v>407</v>
      </c>
      <c r="C35" s="514"/>
      <c r="D35" s="494">
        <v>968</v>
      </c>
      <c r="E35" s="494">
        <f t="shared" si="0"/>
        <v>0</v>
      </c>
    </row>
    <row r="36" spans="1:5" ht="16" thickBot="1" x14ac:dyDescent="0.4">
      <c r="A36" s="497">
        <v>20</v>
      </c>
      <c r="B36" s="496" t="s">
        <v>484</v>
      </c>
      <c r="C36" s="516"/>
      <c r="D36" s="502"/>
      <c r="E36" s="502">
        <f t="shared" si="0"/>
        <v>0</v>
      </c>
    </row>
    <row r="37" spans="1:5" ht="31.5" thickBot="1" x14ac:dyDescent="0.4">
      <c r="A37" s="497">
        <v>20.100000000000001</v>
      </c>
      <c r="B37" s="496" t="s">
        <v>483</v>
      </c>
      <c r="C37" s="514"/>
      <c r="D37" s="494">
        <v>1198</v>
      </c>
      <c r="E37" s="494">
        <f t="shared" si="0"/>
        <v>0</v>
      </c>
    </row>
    <row r="38" spans="1:5" ht="16" thickBot="1" x14ac:dyDescent="0.4">
      <c r="A38" s="497">
        <v>20.2</v>
      </c>
      <c r="B38" s="496" t="s">
        <v>482</v>
      </c>
      <c r="C38" s="514"/>
      <c r="D38" s="501">
        <v>1398</v>
      </c>
      <c r="E38" s="501">
        <f t="shared" si="0"/>
        <v>0</v>
      </c>
    </row>
    <row r="39" spans="1:5" ht="16" thickBot="1" x14ac:dyDescent="0.4">
      <c r="A39" s="497">
        <v>20.3</v>
      </c>
      <c r="B39" s="496" t="s">
        <v>481</v>
      </c>
      <c r="C39" s="514"/>
      <c r="D39" s="501">
        <v>1198</v>
      </c>
      <c r="E39" s="501">
        <f t="shared" si="0"/>
        <v>0</v>
      </c>
    </row>
    <row r="40" spans="1:5" ht="16" thickBot="1" x14ac:dyDescent="0.4">
      <c r="A40" s="493"/>
      <c r="B40" s="492" t="s">
        <v>358</v>
      </c>
      <c r="C40" s="491"/>
      <c r="D40" s="490"/>
      <c r="E40" s="490">
        <f>SUM(E11:E39)</f>
        <v>0</v>
      </c>
    </row>
    <row r="41" spans="1:5" ht="15.5" x14ac:dyDescent="0.35">
      <c r="A41" s="489"/>
      <c r="B41" s="488"/>
      <c r="C41" s="487"/>
      <c r="D41" s="486"/>
      <c r="E41" s="486"/>
    </row>
    <row r="42" spans="1:5" ht="16" thickBot="1" x14ac:dyDescent="0.4">
      <c r="A42" s="489"/>
      <c r="B42" s="488"/>
      <c r="C42" s="487"/>
      <c r="D42" s="486"/>
      <c r="E42" s="486"/>
    </row>
    <row r="43" spans="1:5" ht="15.5" thickBot="1" x14ac:dyDescent="0.4">
      <c r="A43" s="807" t="s">
        <v>408</v>
      </c>
      <c r="B43" s="808"/>
      <c r="C43" s="808"/>
      <c r="D43" s="808"/>
      <c r="E43" s="515"/>
    </row>
    <row r="44" spans="1:5" ht="15.5" thickBot="1" x14ac:dyDescent="0.4">
      <c r="A44" s="499" t="s">
        <v>346</v>
      </c>
      <c r="B44" s="498" t="s">
        <v>347</v>
      </c>
      <c r="C44" s="498" t="s">
        <v>348</v>
      </c>
      <c r="D44" s="498" t="s">
        <v>350</v>
      </c>
      <c r="E44" s="498" t="s">
        <v>379</v>
      </c>
    </row>
    <row r="45" spans="1:5" ht="16" thickBot="1" x14ac:dyDescent="0.4">
      <c r="A45" s="497" t="s">
        <v>409</v>
      </c>
      <c r="B45" s="496" t="s">
        <v>410</v>
      </c>
      <c r="C45" s="514"/>
      <c r="D45" s="494">
        <v>420</v>
      </c>
      <c r="E45" s="494">
        <f>C45*D45</f>
        <v>0</v>
      </c>
    </row>
    <row r="46" spans="1:5" ht="16" thickBot="1" x14ac:dyDescent="0.4">
      <c r="A46" s="497" t="s">
        <v>411</v>
      </c>
      <c r="B46" s="496" t="s">
        <v>412</v>
      </c>
      <c r="C46" s="514"/>
      <c r="D46" s="494">
        <v>650</v>
      </c>
      <c r="E46" s="494">
        <f>C46*D46</f>
        <v>0</v>
      </c>
    </row>
    <row r="47" spans="1:5" ht="16" thickBot="1" x14ac:dyDescent="0.4">
      <c r="A47" s="497" t="s">
        <v>413</v>
      </c>
      <c r="B47" s="496" t="s">
        <v>414</v>
      </c>
      <c r="C47" s="514"/>
      <c r="D47" s="494">
        <v>989</v>
      </c>
      <c r="E47" s="494">
        <f>C47*D47</f>
        <v>0</v>
      </c>
    </row>
    <row r="48" spans="1:5" ht="31.5" thickBot="1" x14ac:dyDescent="0.4">
      <c r="A48" s="497" t="s">
        <v>415</v>
      </c>
      <c r="B48" s="496" t="s">
        <v>416</v>
      </c>
      <c r="C48" s="514"/>
      <c r="D48" s="501">
        <v>25</v>
      </c>
      <c r="E48" s="501">
        <f>C48*D48</f>
        <v>0</v>
      </c>
    </row>
    <row r="49" spans="1:5" ht="16" thickBot="1" x14ac:dyDescent="0.4">
      <c r="A49" s="497" t="s">
        <v>417</v>
      </c>
      <c r="B49" s="496" t="s">
        <v>418</v>
      </c>
      <c r="C49" s="514"/>
      <c r="D49" s="494">
        <v>1</v>
      </c>
      <c r="E49" s="494">
        <f>C49*D49</f>
        <v>0</v>
      </c>
    </row>
    <row r="50" spans="1:5" ht="16" thickBot="1" x14ac:dyDescent="0.4">
      <c r="A50" s="493"/>
      <c r="B50" s="492" t="s">
        <v>419</v>
      </c>
      <c r="C50" s="491"/>
      <c r="D50" s="490"/>
      <c r="E50" s="490">
        <f>SUM(E45:E49)</f>
        <v>0</v>
      </c>
    </row>
    <row r="51" spans="1:5" ht="16" thickBot="1" x14ac:dyDescent="0.4">
      <c r="A51" s="489"/>
      <c r="B51" s="488"/>
      <c r="C51" s="487"/>
      <c r="D51" s="486"/>
      <c r="E51" s="486"/>
    </row>
    <row r="52" spans="1:5" ht="15.5" thickBot="1" x14ac:dyDescent="0.4">
      <c r="A52" s="807" t="s">
        <v>420</v>
      </c>
      <c r="B52" s="808"/>
      <c r="C52" s="808"/>
      <c r="D52" s="808"/>
      <c r="E52" s="515"/>
    </row>
    <row r="53" spans="1:5" ht="15.5" thickBot="1" x14ac:dyDescent="0.4">
      <c r="A53" s="499" t="s">
        <v>346</v>
      </c>
      <c r="B53" s="498" t="s">
        <v>347</v>
      </c>
      <c r="C53" s="498" t="s">
        <v>348</v>
      </c>
      <c r="D53" s="498" t="s">
        <v>350</v>
      </c>
      <c r="E53" s="498" t="s">
        <v>379</v>
      </c>
    </row>
    <row r="54" spans="1:5" ht="31.5" thickBot="1" x14ac:dyDescent="0.4">
      <c r="A54" s="497" t="s">
        <v>421</v>
      </c>
      <c r="B54" s="496" t="s">
        <v>422</v>
      </c>
      <c r="C54" s="514"/>
      <c r="D54" s="494">
        <v>350</v>
      </c>
      <c r="E54" s="494">
        <f>C54*D54</f>
        <v>0</v>
      </c>
    </row>
    <row r="55" spans="1:5" ht="31.5" thickBot="1" x14ac:dyDescent="0.4">
      <c r="A55" s="497" t="s">
        <v>423</v>
      </c>
      <c r="B55" s="496" t="s">
        <v>424</v>
      </c>
      <c r="C55" s="514"/>
      <c r="D55" s="494">
        <v>650</v>
      </c>
      <c r="E55" s="494">
        <f>C55*D55</f>
        <v>0</v>
      </c>
    </row>
    <row r="56" spans="1:5" ht="16" thickBot="1" x14ac:dyDescent="0.4">
      <c r="A56" s="497" t="s">
        <v>425</v>
      </c>
      <c r="B56" s="496" t="s">
        <v>352</v>
      </c>
      <c r="C56" s="514"/>
      <c r="D56" s="494">
        <v>3800</v>
      </c>
      <c r="E56" s="494">
        <f>C56*D56</f>
        <v>0</v>
      </c>
    </row>
    <row r="57" spans="1:5" ht="16" thickBot="1" x14ac:dyDescent="0.4">
      <c r="A57" s="497" t="s">
        <v>426</v>
      </c>
      <c r="B57" s="496" t="s">
        <v>427</v>
      </c>
      <c r="C57" s="514"/>
      <c r="D57" s="501">
        <v>350</v>
      </c>
      <c r="E57" s="501">
        <f>C57*D57</f>
        <v>0</v>
      </c>
    </row>
    <row r="58" spans="1:5" ht="16" thickBot="1" x14ac:dyDescent="0.4">
      <c r="A58" s="493"/>
      <c r="B58" s="492" t="s">
        <v>428</v>
      </c>
      <c r="C58" s="491"/>
      <c r="D58" s="490"/>
      <c r="E58" s="490">
        <f>SUM(E54:E57)</f>
        <v>0</v>
      </c>
    </row>
    <row r="59" spans="1:5" ht="16" thickBot="1" x14ac:dyDescent="0.4">
      <c r="A59" s="489"/>
      <c r="B59" s="488"/>
      <c r="C59" s="487"/>
      <c r="D59" s="486"/>
      <c r="E59" s="486"/>
    </row>
    <row r="60" spans="1:5" ht="15.5" thickBot="1" x14ac:dyDescent="0.4">
      <c r="A60" s="807" t="s">
        <v>353</v>
      </c>
      <c r="B60" s="808"/>
      <c r="C60" s="808"/>
      <c r="D60" s="808"/>
      <c r="E60" s="515"/>
    </row>
    <row r="61" spans="1:5" ht="15.5" thickBot="1" x14ac:dyDescent="0.4">
      <c r="A61" s="499" t="s">
        <v>346</v>
      </c>
      <c r="B61" s="498" t="s">
        <v>347</v>
      </c>
      <c r="C61" s="498" t="s">
        <v>348</v>
      </c>
      <c r="D61" s="498" t="s">
        <v>350</v>
      </c>
      <c r="E61" s="498" t="s">
        <v>379</v>
      </c>
    </row>
    <row r="62" spans="1:5" ht="31.5" thickBot="1" x14ac:dyDescent="0.4">
      <c r="A62" s="497" t="s">
        <v>429</v>
      </c>
      <c r="B62" s="496" t="s">
        <v>354</v>
      </c>
      <c r="C62" s="514"/>
      <c r="D62" s="494">
        <v>250</v>
      </c>
      <c r="E62" s="494">
        <f>C62*D62</f>
        <v>0</v>
      </c>
    </row>
    <row r="63" spans="1:5" ht="31.5" thickBot="1" x14ac:dyDescent="0.4">
      <c r="A63" s="497" t="s">
        <v>430</v>
      </c>
      <c r="B63" s="496" t="s">
        <v>431</v>
      </c>
      <c r="C63" s="514"/>
      <c r="D63" s="494">
        <v>715</v>
      </c>
      <c r="E63" s="494">
        <f>C63*D63</f>
        <v>0</v>
      </c>
    </row>
    <row r="64" spans="1:5" ht="16" thickBot="1" x14ac:dyDescent="0.4">
      <c r="A64" s="493"/>
      <c r="B64" s="492" t="s">
        <v>432</v>
      </c>
      <c r="C64" s="491"/>
      <c r="D64" s="490"/>
      <c r="E64" s="490">
        <f>SUM(E62:E63)</f>
        <v>0</v>
      </c>
    </row>
    <row r="65" spans="1:5" ht="16" thickBot="1" x14ac:dyDescent="0.4">
      <c r="A65" s="489"/>
      <c r="B65" s="488"/>
      <c r="C65" s="487"/>
      <c r="D65" s="486"/>
      <c r="E65" s="486"/>
    </row>
    <row r="66" spans="1:5" ht="18" thickBot="1" x14ac:dyDescent="0.4">
      <c r="A66" s="513"/>
      <c r="B66" s="513"/>
      <c r="C66" s="513"/>
      <c r="D66" s="485" t="s">
        <v>361</v>
      </c>
      <c r="E66" s="512">
        <f>E40+E7+E50+E58+E64</f>
        <v>0</v>
      </c>
    </row>
    <row r="67" spans="1:5" ht="15" thickBot="1" x14ac:dyDescent="0.4"/>
    <row r="68" spans="1:5" ht="50.15" customHeight="1" x14ac:dyDescent="0.35">
      <c r="A68" s="810" t="s">
        <v>355</v>
      </c>
      <c r="B68" s="810"/>
      <c r="C68" s="810"/>
      <c r="D68" s="810"/>
      <c r="E68" s="810"/>
    </row>
  </sheetData>
  <sheetProtection algorithmName="SHA-512" hashValue="lGlEzEL3pbJQOULI+xG40IZmTeRyQx0zHSrEPsQg0Ml/XU3sLek+PXneMWVj2pyOmWVt5F73+LBS5fFHvspnZw==" saltValue="7zPZt/o99CWXJSXx9b0Uyg==" spinCount="100000" sheet="1" objects="1" scenarios="1" selectLockedCells="1"/>
  <protectedRanges>
    <protectedRange sqref="C68" name="Range1_3"/>
  </protectedRanges>
  <mergeCells count="9">
    <mergeCell ref="B2:C2"/>
    <mergeCell ref="B3:C3"/>
    <mergeCell ref="A5:D5"/>
    <mergeCell ref="A8:D8"/>
    <mergeCell ref="A9:D9"/>
    <mergeCell ref="A68:E68"/>
    <mergeCell ref="A43:D43"/>
    <mergeCell ref="A52:D52"/>
    <mergeCell ref="A60:D60"/>
  </mergeCells>
  <pageMargins left="0.7" right="0.7" top="0.75" bottom="0.75" header="0.3" footer="0.3"/>
  <pageSetup scale="5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C710D-903F-4A5B-81F1-6C14597CB1BF}">
  <sheetPr>
    <pageSetUpPr fitToPage="1"/>
  </sheetPr>
  <dimension ref="A1:O68"/>
  <sheetViews>
    <sheetView workbookViewId="0">
      <selection activeCell="C7" sqref="C7"/>
    </sheetView>
  </sheetViews>
  <sheetFormatPr defaultRowHeight="14.5" x14ac:dyDescent="0.35"/>
  <cols>
    <col min="1" max="1" width="27.81640625" style="483" customWidth="1"/>
    <col min="2" max="2" width="39.7265625" style="483" customWidth="1"/>
    <col min="3" max="3" width="8.7265625" style="483"/>
    <col min="4" max="4" width="23.54296875" style="522" bestFit="1" customWidth="1"/>
    <col min="5" max="5" width="15.7265625" style="522" bestFit="1" customWidth="1"/>
    <col min="6" max="16384" width="8.7265625" style="483"/>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07" t="s">
        <v>345</v>
      </c>
      <c r="B5" s="808"/>
      <c r="C5" s="808"/>
      <c r="D5" s="808"/>
      <c r="E5" s="529"/>
    </row>
    <row r="6" spans="1:15" ht="30.5" thickBot="1" x14ac:dyDescent="0.4">
      <c r="A6" s="499" t="s">
        <v>346</v>
      </c>
      <c r="B6" s="498" t="s">
        <v>347</v>
      </c>
      <c r="C6" s="498" t="s">
        <v>348</v>
      </c>
      <c r="D6" s="538" t="s">
        <v>438</v>
      </c>
      <c r="E6" s="537" t="s">
        <v>379</v>
      </c>
    </row>
    <row r="7" spans="1:15" ht="47" thickBot="1" x14ac:dyDescent="0.4">
      <c r="A7" s="499">
        <v>1</v>
      </c>
      <c r="B7" s="509" t="s">
        <v>439</v>
      </c>
      <c r="C7" s="520"/>
      <c r="D7" s="536">
        <v>94733</v>
      </c>
      <c r="E7" s="535">
        <f>D7*C7</f>
        <v>0</v>
      </c>
    </row>
    <row r="8" spans="1:15" ht="15.5" thickBot="1" x14ac:dyDescent="0.4">
      <c r="A8" s="809"/>
      <c r="B8" s="809"/>
      <c r="C8" s="809"/>
      <c r="D8" s="809"/>
      <c r="E8" s="534"/>
    </row>
    <row r="9" spans="1:15" ht="15.5" thickBot="1" x14ac:dyDescent="0.4">
      <c r="A9" s="807" t="s">
        <v>349</v>
      </c>
      <c r="B9" s="808"/>
      <c r="C9" s="808"/>
      <c r="D9" s="808"/>
      <c r="E9" s="529"/>
    </row>
    <row r="10" spans="1:15" ht="15.5" thickBot="1" x14ac:dyDescent="0.4">
      <c r="A10" s="499" t="s">
        <v>346</v>
      </c>
      <c r="B10" s="498" t="s">
        <v>347</v>
      </c>
      <c r="C10" s="498" t="s">
        <v>348</v>
      </c>
      <c r="D10" s="528" t="s">
        <v>350</v>
      </c>
      <c r="E10" s="528" t="s">
        <v>379</v>
      </c>
    </row>
    <row r="11" spans="1:15" ht="16" thickBot="1" x14ac:dyDescent="0.4">
      <c r="A11" s="497">
        <v>1</v>
      </c>
      <c r="B11" s="496" t="s">
        <v>388</v>
      </c>
      <c r="C11" s="514"/>
      <c r="D11" s="527">
        <v>2824.25</v>
      </c>
      <c r="E11" s="527">
        <f t="shared" ref="E11:E39" si="0">C11*D11</f>
        <v>0</v>
      </c>
    </row>
    <row r="12" spans="1:15" ht="16" thickBot="1" x14ac:dyDescent="0.4">
      <c r="A12" s="497">
        <v>2</v>
      </c>
      <c r="B12" s="496" t="s">
        <v>370</v>
      </c>
      <c r="C12" s="514"/>
      <c r="D12" s="527">
        <v>3120</v>
      </c>
      <c r="E12" s="527">
        <f t="shared" si="0"/>
        <v>0</v>
      </c>
    </row>
    <row r="13" spans="1:15" ht="16" thickBot="1" x14ac:dyDescent="0.4">
      <c r="A13" s="497">
        <v>3</v>
      </c>
      <c r="B13" s="496" t="s">
        <v>389</v>
      </c>
      <c r="C13" s="514"/>
      <c r="D13" s="527">
        <v>130</v>
      </c>
      <c r="E13" s="527">
        <f t="shared" si="0"/>
        <v>0</v>
      </c>
    </row>
    <row r="14" spans="1:15" ht="16" thickBot="1" x14ac:dyDescent="0.4">
      <c r="A14" s="497">
        <v>4</v>
      </c>
      <c r="B14" s="496" t="s">
        <v>390</v>
      </c>
      <c r="C14" s="514"/>
      <c r="D14" s="530">
        <v>1231.75</v>
      </c>
      <c r="E14" s="530">
        <f t="shared" si="0"/>
        <v>0</v>
      </c>
    </row>
    <row r="15" spans="1:15" ht="16" thickBot="1" x14ac:dyDescent="0.4">
      <c r="A15" s="497">
        <v>5</v>
      </c>
      <c r="B15" s="496" t="s">
        <v>391</v>
      </c>
      <c r="C15" s="514"/>
      <c r="D15" s="527">
        <v>8580</v>
      </c>
      <c r="E15" s="527">
        <f t="shared" si="0"/>
        <v>0</v>
      </c>
    </row>
    <row r="16" spans="1:15" ht="16" thickBot="1" x14ac:dyDescent="0.4">
      <c r="A16" s="497">
        <v>6</v>
      </c>
      <c r="B16" s="496" t="s">
        <v>392</v>
      </c>
      <c r="C16" s="514"/>
      <c r="D16" s="527">
        <v>780</v>
      </c>
      <c r="E16" s="527">
        <f t="shared" si="0"/>
        <v>0</v>
      </c>
    </row>
    <row r="17" spans="1:5" ht="16" thickBot="1" x14ac:dyDescent="0.4">
      <c r="A17" s="497">
        <v>7</v>
      </c>
      <c r="B17" s="496" t="s">
        <v>393</v>
      </c>
      <c r="C17" s="514"/>
      <c r="D17" s="530">
        <v>494</v>
      </c>
      <c r="E17" s="530">
        <f t="shared" si="0"/>
        <v>0</v>
      </c>
    </row>
    <row r="18" spans="1:5" ht="16" thickBot="1" x14ac:dyDescent="0.4">
      <c r="A18" s="497">
        <v>8</v>
      </c>
      <c r="B18" s="496" t="s">
        <v>381</v>
      </c>
      <c r="C18" s="519"/>
      <c r="D18" s="533">
        <v>328.25</v>
      </c>
      <c r="E18" s="533">
        <f t="shared" si="0"/>
        <v>0</v>
      </c>
    </row>
    <row r="19" spans="1:5" ht="16" thickBot="1" x14ac:dyDescent="0.4">
      <c r="A19" s="497">
        <v>9</v>
      </c>
      <c r="B19" s="496" t="s">
        <v>395</v>
      </c>
      <c r="C19" s="514"/>
      <c r="D19" s="527">
        <v>0</v>
      </c>
      <c r="E19" s="527">
        <f t="shared" si="0"/>
        <v>0</v>
      </c>
    </row>
    <row r="20" spans="1:5" ht="16" thickBot="1" x14ac:dyDescent="0.4">
      <c r="A20" s="497">
        <v>10</v>
      </c>
      <c r="B20" s="496" t="s">
        <v>380</v>
      </c>
      <c r="C20" s="514"/>
      <c r="D20" s="527">
        <v>2015</v>
      </c>
      <c r="E20" s="527">
        <f t="shared" si="0"/>
        <v>0</v>
      </c>
    </row>
    <row r="21" spans="1:5" ht="16" thickBot="1" x14ac:dyDescent="0.4">
      <c r="A21" s="497">
        <v>11</v>
      </c>
      <c r="B21" s="496" t="s">
        <v>396</v>
      </c>
      <c r="C21" s="514"/>
      <c r="D21" s="527">
        <v>91</v>
      </c>
      <c r="E21" s="527">
        <f t="shared" si="0"/>
        <v>0</v>
      </c>
    </row>
    <row r="22" spans="1:5" ht="16" thickBot="1" x14ac:dyDescent="0.4">
      <c r="A22" s="497">
        <v>12</v>
      </c>
      <c r="B22" s="496" t="s">
        <v>397</v>
      </c>
      <c r="C22" s="516"/>
      <c r="D22" s="531"/>
      <c r="E22" s="531">
        <f t="shared" si="0"/>
        <v>0</v>
      </c>
    </row>
    <row r="23" spans="1:5" ht="16" thickBot="1" x14ac:dyDescent="0.4">
      <c r="A23" s="497">
        <v>12.1</v>
      </c>
      <c r="B23" s="496" t="s">
        <v>397</v>
      </c>
      <c r="C23" s="514"/>
      <c r="D23" s="527">
        <v>253.5</v>
      </c>
      <c r="E23" s="527">
        <f t="shared" si="0"/>
        <v>0</v>
      </c>
    </row>
    <row r="24" spans="1:5" ht="16" thickBot="1" x14ac:dyDescent="0.4">
      <c r="A24" s="497">
        <v>12.2</v>
      </c>
      <c r="B24" s="496" t="s">
        <v>398</v>
      </c>
      <c r="C24" s="514"/>
      <c r="D24" s="530">
        <v>74.75</v>
      </c>
      <c r="E24" s="530">
        <f t="shared" si="0"/>
        <v>0</v>
      </c>
    </row>
    <row r="25" spans="1:5" ht="16" thickBot="1" x14ac:dyDescent="0.4">
      <c r="A25" s="497">
        <v>13</v>
      </c>
      <c r="B25" s="496" t="s">
        <v>399</v>
      </c>
      <c r="C25" s="514"/>
      <c r="D25" s="527">
        <v>0</v>
      </c>
      <c r="E25" s="527">
        <f t="shared" si="0"/>
        <v>0</v>
      </c>
    </row>
    <row r="26" spans="1:5" ht="16" thickBot="1" x14ac:dyDescent="0.4">
      <c r="A26" s="497">
        <v>14</v>
      </c>
      <c r="B26" s="496" t="s">
        <v>394</v>
      </c>
      <c r="C26" s="516"/>
      <c r="D26" s="532">
        <v>0</v>
      </c>
      <c r="E26" s="531">
        <f t="shared" si="0"/>
        <v>0</v>
      </c>
    </row>
    <row r="27" spans="1:5" ht="16" thickBot="1" x14ac:dyDescent="0.4">
      <c r="A27" s="497">
        <v>15</v>
      </c>
      <c r="B27" s="496" t="s">
        <v>394</v>
      </c>
      <c r="C27" s="516"/>
      <c r="D27" s="531">
        <v>0</v>
      </c>
      <c r="E27" s="531">
        <f t="shared" si="0"/>
        <v>0</v>
      </c>
    </row>
    <row r="28" spans="1:5" ht="16" thickBot="1" x14ac:dyDescent="0.4">
      <c r="A28" s="497">
        <v>16</v>
      </c>
      <c r="B28" s="496" t="s">
        <v>401</v>
      </c>
      <c r="C28" s="516"/>
      <c r="D28" s="531">
        <v>0</v>
      </c>
      <c r="E28" s="531">
        <f t="shared" si="0"/>
        <v>0</v>
      </c>
    </row>
    <row r="29" spans="1:5" ht="16" thickBot="1" x14ac:dyDescent="0.4">
      <c r="A29" s="497">
        <v>16.100000000000001</v>
      </c>
      <c r="B29" s="496" t="s">
        <v>402</v>
      </c>
      <c r="C29" s="514"/>
      <c r="D29" s="527">
        <v>1300</v>
      </c>
      <c r="E29" s="527">
        <f t="shared" si="0"/>
        <v>0</v>
      </c>
    </row>
    <row r="30" spans="1:5" ht="16" thickBot="1" x14ac:dyDescent="0.4">
      <c r="A30" s="497">
        <v>16.2</v>
      </c>
      <c r="B30" s="496" t="s">
        <v>403</v>
      </c>
      <c r="C30" s="514"/>
      <c r="D30" s="527">
        <v>1625</v>
      </c>
      <c r="E30" s="527">
        <f t="shared" si="0"/>
        <v>0</v>
      </c>
    </row>
    <row r="31" spans="1:5" ht="16" thickBot="1" x14ac:dyDescent="0.4">
      <c r="A31" s="497">
        <v>17</v>
      </c>
      <c r="B31" s="496" t="s">
        <v>382</v>
      </c>
      <c r="C31" s="514"/>
      <c r="D31" s="527">
        <v>325</v>
      </c>
      <c r="E31" s="527">
        <f t="shared" si="0"/>
        <v>0</v>
      </c>
    </row>
    <row r="32" spans="1:5" ht="16" thickBot="1" x14ac:dyDescent="0.4">
      <c r="A32" s="497">
        <v>18</v>
      </c>
      <c r="B32" s="496" t="s">
        <v>404</v>
      </c>
      <c r="C32" s="516"/>
      <c r="D32" s="531"/>
      <c r="E32" s="531">
        <f t="shared" si="0"/>
        <v>0</v>
      </c>
    </row>
    <row r="33" spans="1:5" ht="16" thickBot="1" x14ac:dyDescent="0.4">
      <c r="A33" s="497">
        <v>18.100000000000001</v>
      </c>
      <c r="B33" s="496" t="s">
        <v>405</v>
      </c>
      <c r="C33" s="514"/>
      <c r="D33" s="527">
        <v>357.5</v>
      </c>
      <c r="E33" s="527">
        <f t="shared" si="0"/>
        <v>0</v>
      </c>
    </row>
    <row r="34" spans="1:5" ht="16" thickBot="1" x14ac:dyDescent="0.4">
      <c r="A34" s="497">
        <v>18.2</v>
      </c>
      <c r="B34" s="496" t="s">
        <v>406</v>
      </c>
      <c r="C34" s="514"/>
      <c r="D34" s="527">
        <v>422.5</v>
      </c>
      <c r="E34" s="527">
        <f t="shared" si="0"/>
        <v>0</v>
      </c>
    </row>
    <row r="35" spans="1:5" ht="16" thickBot="1" x14ac:dyDescent="0.4">
      <c r="A35" s="497">
        <v>19</v>
      </c>
      <c r="B35" s="496" t="s">
        <v>407</v>
      </c>
      <c r="C35" s="514"/>
      <c r="D35" s="527">
        <v>656.5</v>
      </c>
      <c r="E35" s="527">
        <f t="shared" si="0"/>
        <v>0</v>
      </c>
    </row>
    <row r="36" spans="1:5" ht="16" thickBot="1" x14ac:dyDescent="0.4">
      <c r="A36" s="497">
        <v>20</v>
      </c>
      <c r="B36" s="496" t="s">
        <v>484</v>
      </c>
      <c r="C36" s="503"/>
      <c r="D36" s="531"/>
      <c r="E36" s="531">
        <f t="shared" si="0"/>
        <v>0</v>
      </c>
    </row>
    <row r="37" spans="1:5" ht="16" thickBot="1" x14ac:dyDescent="0.4">
      <c r="A37" s="497">
        <v>20.100000000000001</v>
      </c>
      <c r="B37" s="496" t="s">
        <v>394</v>
      </c>
      <c r="C37" s="503"/>
      <c r="D37" s="531"/>
      <c r="E37" s="531">
        <f t="shared" si="0"/>
        <v>0</v>
      </c>
    </row>
    <row r="38" spans="1:5" ht="16" thickBot="1" x14ac:dyDescent="0.4">
      <c r="A38" s="497">
        <v>20.2</v>
      </c>
      <c r="B38" s="496" t="s">
        <v>394</v>
      </c>
      <c r="C38" s="503"/>
      <c r="D38" s="531"/>
      <c r="E38" s="531">
        <f t="shared" si="0"/>
        <v>0</v>
      </c>
    </row>
    <row r="39" spans="1:5" ht="16" thickBot="1" x14ac:dyDescent="0.4">
      <c r="A39" s="497">
        <v>20.3</v>
      </c>
      <c r="B39" s="496" t="s">
        <v>481</v>
      </c>
      <c r="C39" s="495"/>
      <c r="D39" s="530">
        <v>1825</v>
      </c>
      <c r="E39" s="530">
        <f t="shared" si="0"/>
        <v>0</v>
      </c>
    </row>
    <row r="40" spans="1:5" ht="16" thickBot="1" x14ac:dyDescent="0.4">
      <c r="A40" s="493"/>
      <c r="B40" s="492" t="s">
        <v>358</v>
      </c>
      <c r="C40" s="491"/>
      <c r="D40" s="526"/>
      <c r="E40" s="526">
        <f>SUM(E11:E39)</f>
        <v>0</v>
      </c>
    </row>
    <row r="41" spans="1:5" ht="15.5" x14ac:dyDescent="0.35">
      <c r="A41" s="489"/>
      <c r="B41" s="488"/>
      <c r="C41" s="487"/>
      <c r="D41" s="525"/>
      <c r="E41" s="525"/>
    </row>
    <row r="42" spans="1:5" ht="16" thickBot="1" x14ac:dyDescent="0.4">
      <c r="A42" s="489"/>
      <c r="B42" s="488"/>
      <c r="C42" s="487"/>
      <c r="D42" s="525"/>
      <c r="E42" s="525"/>
    </row>
    <row r="43" spans="1:5" ht="15.5" thickBot="1" x14ac:dyDescent="0.4">
      <c r="A43" s="807" t="s">
        <v>408</v>
      </c>
      <c r="B43" s="808"/>
      <c r="C43" s="808"/>
      <c r="D43" s="808"/>
      <c r="E43" s="529"/>
    </row>
    <row r="44" spans="1:5" ht="15.5" thickBot="1" x14ac:dyDescent="0.4">
      <c r="A44" s="499" t="s">
        <v>346</v>
      </c>
      <c r="B44" s="498" t="s">
        <v>347</v>
      </c>
      <c r="C44" s="498" t="s">
        <v>348</v>
      </c>
      <c r="D44" s="528" t="s">
        <v>350</v>
      </c>
      <c r="E44" s="528" t="s">
        <v>379</v>
      </c>
    </row>
    <row r="45" spans="1:5" ht="16" thickBot="1" x14ac:dyDescent="0.4">
      <c r="A45" s="497" t="s">
        <v>409</v>
      </c>
      <c r="B45" s="496" t="s">
        <v>410</v>
      </c>
      <c r="C45" s="514"/>
      <c r="D45" s="527">
        <v>448.5</v>
      </c>
      <c r="E45" s="527">
        <f>C45*D45</f>
        <v>0</v>
      </c>
    </row>
    <row r="46" spans="1:5" ht="16" thickBot="1" x14ac:dyDescent="0.4">
      <c r="A46" s="497" t="s">
        <v>411</v>
      </c>
      <c r="B46" s="496" t="s">
        <v>412</v>
      </c>
      <c r="C46" s="514"/>
      <c r="D46" s="527">
        <v>718.25</v>
      </c>
      <c r="E46" s="527">
        <f>C46*D46</f>
        <v>0</v>
      </c>
    </row>
    <row r="47" spans="1:5" ht="16" thickBot="1" x14ac:dyDescent="0.4">
      <c r="A47" s="497" t="s">
        <v>413</v>
      </c>
      <c r="B47" s="496" t="s">
        <v>414</v>
      </c>
      <c r="C47" s="514"/>
      <c r="D47" s="527">
        <v>858</v>
      </c>
      <c r="E47" s="527">
        <f>C47*D47</f>
        <v>0</v>
      </c>
    </row>
    <row r="48" spans="1:5" ht="31.5" thickBot="1" x14ac:dyDescent="0.4">
      <c r="A48" s="497" t="s">
        <v>415</v>
      </c>
      <c r="B48" s="496" t="s">
        <v>416</v>
      </c>
      <c r="C48" s="514"/>
      <c r="D48" s="530">
        <v>0</v>
      </c>
      <c r="E48" s="527">
        <f>C48*D48</f>
        <v>0</v>
      </c>
    </row>
    <row r="49" spans="1:5" ht="16" thickBot="1" x14ac:dyDescent="0.4">
      <c r="A49" s="497" t="s">
        <v>417</v>
      </c>
      <c r="B49" s="496" t="s">
        <v>418</v>
      </c>
      <c r="C49" s="514"/>
      <c r="D49" s="527">
        <v>0</v>
      </c>
      <c r="E49" s="527">
        <f>C49*D49</f>
        <v>0</v>
      </c>
    </row>
    <row r="50" spans="1:5" ht="16" thickBot="1" x14ac:dyDescent="0.4">
      <c r="A50" s="493"/>
      <c r="B50" s="492" t="s">
        <v>419</v>
      </c>
      <c r="C50" s="491"/>
      <c r="D50" s="526"/>
      <c r="E50" s="526">
        <f>SUM(E45:E49)</f>
        <v>0</v>
      </c>
    </row>
    <row r="51" spans="1:5" ht="16" thickBot="1" x14ac:dyDescent="0.4">
      <c r="A51" s="489"/>
      <c r="B51" s="488"/>
      <c r="C51" s="487"/>
      <c r="D51" s="525"/>
      <c r="E51" s="525"/>
    </row>
    <row r="52" spans="1:5" ht="15.5" thickBot="1" x14ac:dyDescent="0.4">
      <c r="A52" s="807" t="s">
        <v>420</v>
      </c>
      <c r="B52" s="808"/>
      <c r="C52" s="808"/>
      <c r="D52" s="808"/>
      <c r="E52" s="529"/>
    </row>
    <row r="53" spans="1:5" ht="15.5" thickBot="1" x14ac:dyDescent="0.4">
      <c r="A53" s="499" t="s">
        <v>346</v>
      </c>
      <c r="B53" s="498" t="s">
        <v>347</v>
      </c>
      <c r="C53" s="498" t="s">
        <v>348</v>
      </c>
      <c r="D53" s="528" t="s">
        <v>350</v>
      </c>
      <c r="E53" s="528" t="s">
        <v>379</v>
      </c>
    </row>
    <row r="54" spans="1:5" ht="31.5" thickBot="1" x14ac:dyDescent="0.4">
      <c r="A54" s="497" t="s">
        <v>421</v>
      </c>
      <c r="B54" s="496" t="s">
        <v>422</v>
      </c>
      <c r="C54" s="514"/>
      <c r="D54" s="527">
        <v>715</v>
      </c>
      <c r="E54" s="527">
        <f>C54*D54</f>
        <v>0</v>
      </c>
    </row>
    <row r="55" spans="1:5" ht="31.5" thickBot="1" x14ac:dyDescent="0.4">
      <c r="A55" s="497" t="s">
        <v>423</v>
      </c>
      <c r="B55" s="496" t="s">
        <v>424</v>
      </c>
      <c r="C55" s="514"/>
      <c r="D55" s="527">
        <v>926.25</v>
      </c>
      <c r="E55" s="527">
        <f>C55*D55</f>
        <v>0</v>
      </c>
    </row>
    <row r="56" spans="1:5" ht="16" thickBot="1" x14ac:dyDescent="0.4">
      <c r="A56" s="497" t="s">
        <v>425</v>
      </c>
      <c r="B56" s="496" t="s">
        <v>352</v>
      </c>
      <c r="C56" s="514"/>
      <c r="D56" s="527">
        <v>2600</v>
      </c>
      <c r="E56" s="527">
        <f>C56*D56</f>
        <v>0</v>
      </c>
    </row>
    <row r="57" spans="1:5" ht="16" thickBot="1" x14ac:dyDescent="0.4">
      <c r="A57" s="497" t="s">
        <v>426</v>
      </c>
      <c r="B57" s="496" t="s">
        <v>427</v>
      </c>
      <c r="C57" s="514"/>
      <c r="D57" s="530">
        <v>520</v>
      </c>
      <c r="E57" s="530">
        <f>C57*D57</f>
        <v>0</v>
      </c>
    </row>
    <row r="58" spans="1:5" ht="16" thickBot="1" x14ac:dyDescent="0.4">
      <c r="A58" s="493"/>
      <c r="B58" s="492" t="s">
        <v>428</v>
      </c>
      <c r="C58" s="491"/>
      <c r="D58" s="526"/>
      <c r="E58" s="526">
        <f>SUM(E54:E57)</f>
        <v>0</v>
      </c>
    </row>
    <row r="59" spans="1:5" ht="16" thickBot="1" x14ac:dyDescent="0.4">
      <c r="A59" s="489"/>
      <c r="B59" s="488"/>
      <c r="C59" s="487"/>
      <c r="D59" s="525"/>
      <c r="E59" s="525"/>
    </row>
    <row r="60" spans="1:5" ht="15.5" thickBot="1" x14ac:dyDescent="0.4">
      <c r="A60" s="807" t="s">
        <v>353</v>
      </c>
      <c r="B60" s="808"/>
      <c r="C60" s="808"/>
      <c r="D60" s="808"/>
      <c r="E60" s="529"/>
    </row>
    <row r="61" spans="1:5" ht="15.5" thickBot="1" x14ac:dyDescent="0.4">
      <c r="A61" s="499" t="s">
        <v>346</v>
      </c>
      <c r="B61" s="498" t="s">
        <v>347</v>
      </c>
      <c r="C61" s="498" t="s">
        <v>348</v>
      </c>
      <c r="D61" s="528" t="s">
        <v>350</v>
      </c>
      <c r="E61" s="528" t="s">
        <v>379</v>
      </c>
    </row>
    <row r="62" spans="1:5" ht="31.5" thickBot="1" x14ac:dyDescent="0.4">
      <c r="A62" s="497" t="s">
        <v>429</v>
      </c>
      <c r="B62" s="496" t="s">
        <v>354</v>
      </c>
      <c r="C62" s="514"/>
      <c r="D62" s="527">
        <v>-385</v>
      </c>
      <c r="E62" s="527">
        <f>C62*D62</f>
        <v>0</v>
      </c>
    </row>
    <row r="63" spans="1:5" ht="31.5" thickBot="1" x14ac:dyDescent="0.4">
      <c r="A63" s="497" t="s">
        <v>430</v>
      </c>
      <c r="B63" s="496" t="s">
        <v>431</v>
      </c>
      <c r="C63" s="514"/>
      <c r="D63" s="527">
        <v>503.75</v>
      </c>
      <c r="E63" s="527">
        <f>C63*D63</f>
        <v>0</v>
      </c>
    </row>
    <row r="64" spans="1:5" ht="16" thickBot="1" x14ac:dyDescent="0.4">
      <c r="A64" s="493"/>
      <c r="B64" s="492" t="s">
        <v>432</v>
      </c>
      <c r="C64" s="491"/>
      <c r="D64" s="526"/>
      <c r="E64" s="526">
        <f>SUM(E62:E63)</f>
        <v>0</v>
      </c>
    </row>
    <row r="65" spans="1:5" ht="16" thickBot="1" x14ac:dyDescent="0.4">
      <c r="A65" s="489"/>
      <c r="B65" s="488"/>
      <c r="C65" s="487"/>
      <c r="D65" s="525"/>
      <c r="E65" s="525"/>
    </row>
    <row r="66" spans="1:5" ht="18" thickBot="1" x14ac:dyDescent="0.4">
      <c r="A66" s="513"/>
      <c r="B66" s="513"/>
      <c r="C66" s="513"/>
      <c r="D66" s="524" t="s">
        <v>361</v>
      </c>
      <c r="E66" s="523">
        <f>E40+E7+E50+E58+E64</f>
        <v>0</v>
      </c>
    </row>
    <row r="67" spans="1:5" ht="15" thickBot="1" x14ac:dyDescent="0.4"/>
    <row r="68" spans="1:5" ht="50.15" customHeight="1" x14ac:dyDescent="0.35">
      <c r="A68" s="810" t="s">
        <v>355</v>
      </c>
      <c r="B68" s="810"/>
      <c r="C68" s="810"/>
      <c r="D68" s="810"/>
      <c r="E68" s="810"/>
    </row>
  </sheetData>
  <sheetProtection algorithmName="SHA-512" hashValue="4YgzkUr69YXuMgujonMCtiCvU/zEN2aSg6k7elSXoMJdyhORWUvXt4gveHXvlJPO4znJtzym6MCkePWe6chqZQ==" saltValue="Wg+m2qQxjOp7oJcfTIAEAA==" spinCount="100000" sheet="1" objects="1" scenarios="1" selectLockedCells="1"/>
  <protectedRanges>
    <protectedRange sqref="C68" name="Range1_3"/>
  </protectedRanges>
  <mergeCells count="9">
    <mergeCell ref="B2:C2"/>
    <mergeCell ref="B3:C3"/>
    <mergeCell ref="A5:D5"/>
    <mergeCell ref="A8:D8"/>
    <mergeCell ref="A9:D9"/>
    <mergeCell ref="A68:E68"/>
    <mergeCell ref="A43:D43"/>
    <mergeCell ref="A52:D52"/>
    <mergeCell ref="A60:D60"/>
  </mergeCells>
  <pageMargins left="0.7" right="0.7" top="0.75" bottom="0.75" header="0.3" footer="0.3"/>
  <pageSetup scale="5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CA39-8211-46C2-A803-9424E15466FA}">
  <sheetPr>
    <pageSetUpPr fitToPage="1"/>
  </sheetPr>
  <dimension ref="A1:O68"/>
  <sheetViews>
    <sheetView workbookViewId="0">
      <selection activeCell="C7" sqref="C7"/>
    </sheetView>
  </sheetViews>
  <sheetFormatPr defaultRowHeight="14.5" x14ac:dyDescent="0.35"/>
  <cols>
    <col min="1" max="1" width="27.81640625" style="483" customWidth="1"/>
    <col min="2" max="2" width="39.7265625" style="483" customWidth="1"/>
    <col min="3" max="3" width="8.7265625" style="483"/>
    <col min="4" max="4" width="23.54296875" style="522" bestFit="1" customWidth="1"/>
    <col min="5" max="5" width="17.7265625" style="522" customWidth="1"/>
    <col min="6" max="16384" width="8.7265625" style="483"/>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07" t="s">
        <v>345</v>
      </c>
      <c r="B5" s="808"/>
      <c r="C5" s="808"/>
      <c r="D5" s="808"/>
      <c r="E5" s="529"/>
    </row>
    <row r="6" spans="1:15" ht="30.5" thickBot="1" x14ac:dyDescent="0.4">
      <c r="A6" s="499" t="s">
        <v>346</v>
      </c>
      <c r="B6" s="498" t="s">
        <v>347</v>
      </c>
      <c r="C6" s="498" t="s">
        <v>348</v>
      </c>
      <c r="D6" s="538" t="s">
        <v>438</v>
      </c>
      <c r="E6" s="537" t="s">
        <v>379</v>
      </c>
    </row>
    <row r="7" spans="1:15" ht="47" thickBot="1" x14ac:dyDescent="0.4">
      <c r="A7" s="499">
        <v>1</v>
      </c>
      <c r="B7" s="509" t="s">
        <v>440</v>
      </c>
      <c r="C7" s="520"/>
      <c r="D7" s="536">
        <v>98161</v>
      </c>
      <c r="E7" s="535">
        <f>D7*C7</f>
        <v>0</v>
      </c>
    </row>
    <row r="8" spans="1:15" ht="15.5" thickBot="1" x14ac:dyDescent="0.4">
      <c r="A8" s="809"/>
      <c r="B8" s="809"/>
      <c r="C8" s="809"/>
      <c r="D8" s="809"/>
      <c r="E8" s="534"/>
    </row>
    <row r="9" spans="1:15" ht="15.5" thickBot="1" x14ac:dyDescent="0.4">
      <c r="A9" s="807" t="s">
        <v>349</v>
      </c>
      <c r="B9" s="808"/>
      <c r="C9" s="808"/>
      <c r="D9" s="808"/>
      <c r="E9" s="529"/>
    </row>
    <row r="10" spans="1:15" ht="15.5" thickBot="1" x14ac:dyDescent="0.4">
      <c r="A10" s="499" t="s">
        <v>346</v>
      </c>
      <c r="B10" s="498" t="s">
        <v>347</v>
      </c>
      <c r="C10" s="498" t="s">
        <v>348</v>
      </c>
      <c r="D10" s="528" t="s">
        <v>350</v>
      </c>
      <c r="E10" s="528" t="s">
        <v>379</v>
      </c>
    </row>
    <row r="11" spans="1:15" ht="16" thickBot="1" x14ac:dyDescent="0.4">
      <c r="A11" s="497">
        <v>1</v>
      </c>
      <c r="B11" s="496" t="s">
        <v>388</v>
      </c>
      <c r="C11" s="514"/>
      <c r="D11" s="527">
        <v>2824.25</v>
      </c>
      <c r="E11" s="527">
        <f t="shared" ref="E11:E39" si="0">C11*D11</f>
        <v>0</v>
      </c>
    </row>
    <row r="12" spans="1:15" ht="16" thickBot="1" x14ac:dyDescent="0.4">
      <c r="A12" s="497">
        <v>2</v>
      </c>
      <c r="B12" s="496" t="s">
        <v>370</v>
      </c>
      <c r="C12" s="514"/>
      <c r="D12" s="527">
        <v>3120</v>
      </c>
      <c r="E12" s="527">
        <f t="shared" si="0"/>
        <v>0</v>
      </c>
    </row>
    <row r="13" spans="1:15" ht="16" thickBot="1" x14ac:dyDescent="0.4">
      <c r="A13" s="497">
        <v>3</v>
      </c>
      <c r="B13" s="496" t="s">
        <v>389</v>
      </c>
      <c r="C13" s="514"/>
      <c r="D13" s="527">
        <v>130</v>
      </c>
      <c r="E13" s="527">
        <f t="shared" si="0"/>
        <v>0</v>
      </c>
    </row>
    <row r="14" spans="1:15" ht="16" thickBot="1" x14ac:dyDescent="0.4">
      <c r="A14" s="497">
        <v>4</v>
      </c>
      <c r="B14" s="496" t="s">
        <v>390</v>
      </c>
      <c r="C14" s="514"/>
      <c r="D14" s="530">
        <v>1231.75</v>
      </c>
      <c r="E14" s="530">
        <f t="shared" si="0"/>
        <v>0</v>
      </c>
    </row>
    <row r="15" spans="1:15" ht="16" thickBot="1" x14ac:dyDescent="0.4">
      <c r="A15" s="497">
        <v>5</v>
      </c>
      <c r="B15" s="496" t="s">
        <v>391</v>
      </c>
      <c r="C15" s="514"/>
      <c r="D15" s="527">
        <v>8580</v>
      </c>
      <c r="E15" s="527">
        <f t="shared" si="0"/>
        <v>0</v>
      </c>
    </row>
    <row r="16" spans="1:15" ht="16" thickBot="1" x14ac:dyDescent="0.4">
      <c r="A16" s="497">
        <v>6</v>
      </c>
      <c r="B16" s="496" t="s">
        <v>392</v>
      </c>
      <c r="C16" s="514"/>
      <c r="D16" s="527">
        <v>780</v>
      </c>
      <c r="E16" s="527">
        <f t="shared" si="0"/>
        <v>0</v>
      </c>
    </row>
    <row r="17" spans="1:5" ht="16" thickBot="1" x14ac:dyDescent="0.4">
      <c r="A17" s="497">
        <v>7</v>
      </c>
      <c r="B17" s="496" t="s">
        <v>393</v>
      </c>
      <c r="C17" s="514"/>
      <c r="D17" s="530">
        <v>494</v>
      </c>
      <c r="E17" s="530">
        <f t="shared" si="0"/>
        <v>0</v>
      </c>
    </row>
    <row r="18" spans="1:5" ht="16" thickBot="1" x14ac:dyDescent="0.4">
      <c r="A18" s="497">
        <v>8</v>
      </c>
      <c r="B18" s="496" t="s">
        <v>381</v>
      </c>
      <c r="C18" s="519"/>
      <c r="D18" s="533">
        <v>328.25</v>
      </c>
      <c r="E18" s="533">
        <f t="shared" si="0"/>
        <v>0</v>
      </c>
    </row>
    <row r="19" spans="1:5" ht="16" thickBot="1" x14ac:dyDescent="0.4">
      <c r="A19" s="497">
        <v>9</v>
      </c>
      <c r="B19" s="496" t="s">
        <v>395</v>
      </c>
      <c r="C19" s="514"/>
      <c r="D19" s="527">
        <v>0</v>
      </c>
      <c r="E19" s="527">
        <f t="shared" si="0"/>
        <v>0</v>
      </c>
    </row>
    <row r="20" spans="1:5" ht="16" thickBot="1" x14ac:dyDescent="0.4">
      <c r="A20" s="497">
        <v>10</v>
      </c>
      <c r="B20" s="496" t="s">
        <v>380</v>
      </c>
      <c r="C20" s="514"/>
      <c r="D20" s="527">
        <v>2015</v>
      </c>
      <c r="E20" s="527">
        <f t="shared" si="0"/>
        <v>0</v>
      </c>
    </row>
    <row r="21" spans="1:5" ht="16" thickBot="1" x14ac:dyDescent="0.4">
      <c r="A21" s="497">
        <v>11</v>
      </c>
      <c r="B21" s="496" t="s">
        <v>396</v>
      </c>
      <c r="C21" s="514"/>
      <c r="D21" s="527">
        <v>91</v>
      </c>
      <c r="E21" s="527">
        <f t="shared" si="0"/>
        <v>0</v>
      </c>
    </row>
    <row r="22" spans="1:5" ht="16" thickBot="1" x14ac:dyDescent="0.4">
      <c r="A22" s="497">
        <v>12</v>
      </c>
      <c r="B22" s="496" t="s">
        <v>397</v>
      </c>
      <c r="C22" s="516"/>
      <c r="D22" s="531"/>
      <c r="E22" s="531">
        <f t="shared" si="0"/>
        <v>0</v>
      </c>
    </row>
    <row r="23" spans="1:5" ht="16" thickBot="1" x14ac:dyDescent="0.4">
      <c r="A23" s="497">
        <v>12.1</v>
      </c>
      <c r="B23" s="496" t="s">
        <v>397</v>
      </c>
      <c r="C23" s="514"/>
      <c r="D23" s="527">
        <v>253.5</v>
      </c>
      <c r="E23" s="527">
        <f t="shared" si="0"/>
        <v>0</v>
      </c>
    </row>
    <row r="24" spans="1:5" ht="16" thickBot="1" x14ac:dyDescent="0.4">
      <c r="A24" s="497">
        <v>12.2</v>
      </c>
      <c r="B24" s="496" t="s">
        <v>398</v>
      </c>
      <c r="C24" s="514"/>
      <c r="D24" s="530">
        <v>74.75</v>
      </c>
      <c r="E24" s="530">
        <f t="shared" si="0"/>
        <v>0</v>
      </c>
    </row>
    <row r="25" spans="1:5" ht="16" thickBot="1" x14ac:dyDescent="0.4">
      <c r="A25" s="497">
        <v>13</v>
      </c>
      <c r="B25" s="496" t="s">
        <v>399</v>
      </c>
      <c r="C25" s="514"/>
      <c r="D25" s="527">
        <v>0</v>
      </c>
      <c r="E25" s="527">
        <f t="shared" si="0"/>
        <v>0</v>
      </c>
    </row>
    <row r="26" spans="1:5" ht="16" thickBot="1" x14ac:dyDescent="0.4">
      <c r="A26" s="497">
        <v>14</v>
      </c>
      <c r="B26" s="496" t="s">
        <v>394</v>
      </c>
      <c r="C26" s="516"/>
      <c r="D26" s="532">
        <v>0</v>
      </c>
      <c r="E26" s="531">
        <f t="shared" si="0"/>
        <v>0</v>
      </c>
    </row>
    <row r="27" spans="1:5" ht="16" thickBot="1" x14ac:dyDescent="0.4">
      <c r="A27" s="497">
        <v>15</v>
      </c>
      <c r="B27" s="496" t="s">
        <v>394</v>
      </c>
      <c r="C27" s="516"/>
      <c r="D27" s="531">
        <v>0</v>
      </c>
      <c r="E27" s="531">
        <f t="shared" si="0"/>
        <v>0</v>
      </c>
    </row>
    <row r="28" spans="1:5" ht="16" thickBot="1" x14ac:dyDescent="0.4">
      <c r="A28" s="497">
        <v>16</v>
      </c>
      <c r="B28" s="496" t="s">
        <v>401</v>
      </c>
      <c r="C28" s="516"/>
      <c r="D28" s="531">
        <v>0</v>
      </c>
      <c r="E28" s="531">
        <f t="shared" si="0"/>
        <v>0</v>
      </c>
    </row>
    <row r="29" spans="1:5" ht="16" thickBot="1" x14ac:dyDescent="0.4">
      <c r="A29" s="497">
        <v>16.100000000000001</v>
      </c>
      <c r="B29" s="496" t="s">
        <v>402</v>
      </c>
      <c r="C29" s="514"/>
      <c r="D29" s="527">
        <v>1300</v>
      </c>
      <c r="E29" s="527">
        <f t="shared" si="0"/>
        <v>0</v>
      </c>
    </row>
    <row r="30" spans="1:5" ht="16" thickBot="1" x14ac:dyDescent="0.4">
      <c r="A30" s="497">
        <v>16.2</v>
      </c>
      <c r="B30" s="496" t="s">
        <v>403</v>
      </c>
      <c r="C30" s="514"/>
      <c r="D30" s="527">
        <v>1625</v>
      </c>
      <c r="E30" s="527">
        <f t="shared" si="0"/>
        <v>0</v>
      </c>
    </row>
    <row r="31" spans="1:5" ht="16" thickBot="1" x14ac:dyDescent="0.4">
      <c r="A31" s="497">
        <v>17</v>
      </c>
      <c r="B31" s="496" t="s">
        <v>382</v>
      </c>
      <c r="C31" s="514"/>
      <c r="D31" s="527">
        <v>325</v>
      </c>
      <c r="E31" s="527">
        <f t="shared" si="0"/>
        <v>0</v>
      </c>
    </row>
    <row r="32" spans="1:5" ht="16" thickBot="1" x14ac:dyDescent="0.4">
      <c r="A32" s="497">
        <v>18</v>
      </c>
      <c r="B32" s="496" t="s">
        <v>404</v>
      </c>
      <c r="C32" s="516"/>
      <c r="D32" s="531"/>
      <c r="E32" s="531">
        <f t="shared" si="0"/>
        <v>0</v>
      </c>
    </row>
    <row r="33" spans="1:5" ht="16" thickBot="1" x14ac:dyDescent="0.4">
      <c r="A33" s="497">
        <v>18.100000000000001</v>
      </c>
      <c r="B33" s="496" t="s">
        <v>405</v>
      </c>
      <c r="C33" s="514"/>
      <c r="D33" s="527">
        <v>357.5</v>
      </c>
      <c r="E33" s="527">
        <f t="shared" si="0"/>
        <v>0</v>
      </c>
    </row>
    <row r="34" spans="1:5" ht="16" thickBot="1" x14ac:dyDescent="0.4">
      <c r="A34" s="497">
        <v>18.2</v>
      </c>
      <c r="B34" s="496" t="s">
        <v>406</v>
      </c>
      <c r="C34" s="514"/>
      <c r="D34" s="527">
        <v>422.5</v>
      </c>
      <c r="E34" s="527">
        <f t="shared" si="0"/>
        <v>0</v>
      </c>
    </row>
    <row r="35" spans="1:5" ht="16" thickBot="1" x14ac:dyDescent="0.4">
      <c r="A35" s="497">
        <v>19</v>
      </c>
      <c r="B35" s="496" t="s">
        <v>407</v>
      </c>
      <c r="C35" s="514"/>
      <c r="D35" s="527">
        <v>656.5</v>
      </c>
      <c r="E35" s="527">
        <f t="shared" si="0"/>
        <v>0</v>
      </c>
    </row>
    <row r="36" spans="1:5" ht="16" thickBot="1" x14ac:dyDescent="0.4">
      <c r="A36" s="497">
        <v>20</v>
      </c>
      <c r="B36" s="496" t="s">
        <v>484</v>
      </c>
      <c r="C36" s="516"/>
      <c r="D36" s="531"/>
      <c r="E36" s="531">
        <f t="shared" si="0"/>
        <v>0</v>
      </c>
    </row>
    <row r="37" spans="1:5" ht="16" thickBot="1" x14ac:dyDescent="0.4">
      <c r="A37" s="497">
        <v>20.100000000000001</v>
      </c>
      <c r="B37" s="496" t="s">
        <v>394</v>
      </c>
      <c r="C37" s="516"/>
      <c r="D37" s="531"/>
      <c r="E37" s="531">
        <f t="shared" si="0"/>
        <v>0</v>
      </c>
    </row>
    <row r="38" spans="1:5" ht="16" thickBot="1" x14ac:dyDescent="0.4">
      <c r="A38" s="497">
        <v>20.2</v>
      </c>
      <c r="B38" s="496" t="s">
        <v>394</v>
      </c>
      <c r="C38" s="516"/>
      <c r="D38" s="531"/>
      <c r="E38" s="531">
        <f t="shared" si="0"/>
        <v>0</v>
      </c>
    </row>
    <row r="39" spans="1:5" ht="16" thickBot="1" x14ac:dyDescent="0.4">
      <c r="A39" s="497">
        <v>20.3</v>
      </c>
      <c r="B39" s="496" t="s">
        <v>481</v>
      </c>
      <c r="C39" s="514"/>
      <c r="D39" s="530">
        <v>1825</v>
      </c>
      <c r="E39" s="530">
        <f t="shared" si="0"/>
        <v>0</v>
      </c>
    </row>
    <row r="40" spans="1:5" ht="16" thickBot="1" x14ac:dyDescent="0.4">
      <c r="A40" s="493"/>
      <c r="B40" s="492" t="s">
        <v>358</v>
      </c>
      <c r="C40" s="491"/>
      <c r="D40" s="526"/>
      <c r="E40" s="526">
        <f>SUM(E11:E39)</f>
        <v>0</v>
      </c>
    </row>
    <row r="41" spans="1:5" ht="15.5" x14ac:dyDescent="0.35">
      <c r="A41" s="489"/>
      <c r="B41" s="488"/>
      <c r="C41" s="487"/>
      <c r="D41" s="525"/>
      <c r="E41" s="525"/>
    </row>
    <row r="42" spans="1:5" ht="16" thickBot="1" x14ac:dyDescent="0.4">
      <c r="A42" s="489"/>
      <c r="B42" s="488"/>
      <c r="C42" s="487"/>
      <c r="D42" s="525"/>
      <c r="E42" s="525"/>
    </row>
    <row r="43" spans="1:5" ht="15.5" thickBot="1" x14ac:dyDescent="0.4">
      <c r="A43" s="807" t="s">
        <v>408</v>
      </c>
      <c r="B43" s="808"/>
      <c r="C43" s="808"/>
      <c r="D43" s="808"/>
      <c r="E43" s="529"/>
    </row>
    <row r="44" spans="1:5" ht="15.5" thickBot="1" x14ac:dyDescent="0.4">
      <c r="A44" s="499" t="s">
        <v>346</v>
      </c>
      <c r="B44" s="498" t="s">
        <v>347</v>
      </c>
      <c r="C44" s="498" t="s">
        <v>348</v>
      </c>
      <c r="D44" s="528" t="s">
        <v>350</v>
      </c>
      <c r="E44" s="528" t="s">
        <v>379</v>
      </c>
    </row>
    <row r="45" spans="1:5" ht="16" thickBot="1" x14ac:dyDescent="0.4">
      <c r="A45" s="497" t="s">
        <v>409</v>
      </c>
      <c r="B45" s="496" t="s">
        <v>410</v>
      </c>
      <c r="C45" s="514"/>
      <c r="D45" s="527">
        <v>448.5</v>
      </c>
      <c r="E45" s="527">
        <f>C45*D45</f>
        <v>0</v>
      </c>
    </row>
    <row r="46" spans="1:5" ht="16" thickBot="1" x14ac:dyDescent="0.4">
      <c r="A46" s="497" t="s">
        <v>411</v>
      </c>
      <c r="B46" s="496" t="s">
        <v>412</v>
      </c>
      <c r="C46" s="514"/>
      <c r="D46" s="527">
        <v>718.25</v>
      </c>
      <c r="E46" s="527">
        <f>C46*D46</f>
        <v>0</v>
      </c>
    </row>
    <row r="47" spans="1:5" ht="16" thickBot="1" x14ac:dyDescent="0.4">
      <c r="A47" s="497" t="s">
        <v>413</v>
      </c>
      <c r="B47" s="496" t="s">
        <v>414</v>
      </c>
      <c r="C47" s="514"/>
      <c r="D47" s="527">
        <v>858</v>
      </c>
      <c r="E47" s="527">
        <f>C47*D47</f>
        <v>0</v>
      </c>
    </row>
    <row r="48" spans="1:5" ht="31.5" thickBot="1" x14ac:dyDescent="0.4">
      <c r="A48" s="497" t="s">
        <v>415</v>
      </c>
      <c r="B48" s="496" t="s">
        <v>416</v>
      </c>
      <c r="C48" s="514"/>
      <c r="D48" s="530">
        <v>0</v>
      </c>
      <c r="E48" s="527">
        <f>C48*D48</f>
        <v>0</v>
      </c>
    </row>
    <row r="49" spans="1:5" ht="16" thickBot="1" x14ac:dyDescent="0.4">
      <c r="A49" s="497" t="s">
        <v>417</v>
      </c>
      <c r="B49" s="496" t="s">
        <v>418</v>
      </c>
      <c r="C49" s="514"/>
      <c r="D49" s="527">
        <v>0</v>
      </c>
      <c r="E49" s="527">
        <f>C49*D49</f>
        <v>0</v>
      </c>
    </row>
    <row r="50" spans="1:5" ht="16" thickBot="1" x14ac:dyDescent="0.4">
      <c r="A50" s="493"/>
      <c r="B50" s="492" t="s">
        <v>419</v>
      </c>
      <c r="C50" s="491"/>
      <c r="D50" s="526"/>
      <c r="E50" s="526">
        <f>SUM(E45:E49)</f>
        <v>0</v>
      </c>
    </row>
    <row r="51" spans="1:5" ht="16" thickBot="1" x14ac:dyDescent="0.4">
      <c r="A51" s="489"/>
      <c r="B51" s="488"/>
      <c r="C51" s="487"/>
      <c r="D51" s="525"/>
      <c r="E51" s="525"/>
    </row>
    <row r="52" spans="1:5" ht="15.5" thickBot="1" x14ac:dyDescent="0.4">
      <c r="A52" s="807" t="s">
        <v>420</v>
      </c>
      <c r="B52" s="808"/>
      <c r="C52" s="808"/>
      <c r="D52" s="808"/>
      <c r="E52" s="529"/>
    </row>
    <row r="53" spans="1:5" ht="15.5" thickBot="1" x14ac:dyDescent="0.4">
      <c r="A53" s="499" t="s">
        <v>346</v>
      </c>
      <c r="B53" s="498" t="s">
        <v>347</v>
      </c>
      <c r="C53" s="498" t="s">
        <v>348</v>
      </c>
      <c r="D53" s="528" t="s">
        <v>350</v>
      </c>
      <c r="E53" s="528" t="s">
        <v>379</v>
      </c>
    </row>
    <row r="54" spans="1:5" ht="31.5" thickBot="1" x14ac:dyDescent="0.4">
      <c r="A54" s="497" t="s">
        <v>421</v>
      </c>
      <c r="B54" s="496" t="s">
        <v>422</v>
      </c>
      <c r="C54" s="514"/>
      <c r="D54" s="527">
        <v>780</v>
      </c>
      <c r="E54" s="527">
        <f>C54*D54</f>
        <v>0</v>
      </c>
    </row>
    <row r="55" spans="1:5" ht="31.5" thickBot="1" x14ac:dyDescent="0.4">
      <c r="A55" s="497" t="s">
        <v>423</v>
      </c>
      <c r="B55" s="496" t="s">
        <v>424</v>
      </c>
      <c r="C55" s="514"/>
      <c r="D55" s="527">
        <v>1023.75</v>
      </c>
      <c r="E55" s="527">
        <f>C55*D55</f>
        <v>0</v>
      </c>
    </row>
    <row r="56" spans="1:5" ht="16" thickBot="1" x14ac:dyDescent="0.4">
      <c r="A56" s="497" t="s">
        <v>425</v>
      </c>
      <c r="B56" s="496" t="s">
        <v>352</v>
      </c>
      <c r="C56" s="514"/>
      <c r="D56" s="527">
        <v>3250</v>
      </c>
      <c r="E56" s="527">
        <f>C56*D56</f>
        <v>0</v>
      </c>
    </row>
    <row r="57" spans="1:5" ht="16" thickBot="1" x14ac:dyDescent="0.4">
      <c r="A57" s="497" t="s">
        <v>426</v>
      </c>
      <c r="B57" s="496" t="s">
        <v>427</v>
      </c>
      <c r="C57" s="514"/>
      <c r="D57" s="530">
        <v>520</v>
      </c>
      <c r="E57" s="530">
        <f>C57*D57</f>
        <v>0</v>
      </c>
    </row>
    <row r="58" spans="1:5" ht="16" thickBot="1" x14ac:dyDescent="0.4">
      <c r="A58" s="493"/>
      <c r="B58" s="492" t="s">
        <v>428</v>
      </c>
      <c r="C58" s="491"/>
      <c r="D58" s="526"/>
      <c r="E58" s="526">
        <f>SUM(E54:E57)</f>
        <v>0</v>
      </c>
    </row>
    <row r="59" spans="1:5" ht="16" thickBot="1" x14ac:dyDescent="0.4">
      <c r="A59" s="489"/>
      <c r="B59" s="488"/>
      <c r="C59" s="487"/>
      <c r="D59" s="525"/>
      <c r="E59" s="525"/>
    </row>
    <row r="60" spans="1:5" ht="15.5" thickBot="1" x14ac:dyDescent="0.4">
      <c r="A60" s="807" t="s">
        <v>353</v>
      </c>
      <c r="B60" s="808"/>
      <c r="C60" s="808"/>
      <c r="D60" s="808"/>
      <c r="E60" s="529"/>
    </row>
    <row r="61" spans="1:5" ht="15.5" thickBot="1" x14ac:dyDescent="0.4">
      <c r="A61" s="499" t="s">
        <v>346</v>
      </c>
      <c r="B61" s="498" t="s">
        <v>347</v>
      </c>
      <c r="C61" s="498" t="s">
        <v>348</v>
      </c>
      <c r="D61" s="528" t="s">
        <v>350</v>
      </c>
      <c r="E61" s="528" t="s">
        <v>379</v>
      </c>
    </row>
    <row r="62" spans="1:5" ht="31.5" thickBot="1" x14ac:dyDescent="0.4">
      <c r="A62" s="497" t="s">
        <v>429</v>
      </c>
      <c r="B62" s="496" t="s">
        <v>354</v>
      </c>
      <c r="C62" s="514"/>
      <c r="D62" s="527">
        <v>-385</v>
      </c>
      <c r="E62" s="527">
        <f>C62*D62</f>
        <v>0</v>
      </c>
    </row>
    <row r="63" spans="1:5" ht="31.5" thickBot="1" x14ac:dyDescent="0.4">
      <c r="A63" s="497" t="s">
        <v>430</v>
      </c>
      <c r="B63" s="496" t="s">
        <v>431</v>
      </c>
      <c r="C63" s="514"/>
      <c r="D63" s="527">
        <v>503.75</v>
      </c>
      <c r="E63" s="527">
        <f>C63*D63</f>
        <v>0</v>
      </c>
    </row>
    <row r="64" spans="1:5" ht="16" thickBot="1" x14ac:dyDescent="0.4">
      <c r="A64" s="493"/>
      <c r="B64" s="492" t="s">
        <v>432</v>
      </c>
      <c r="C64" s="491"/>
      <c r="D64" s="526"/>
      <c r="E64" s="526">
        <f>SUM(E62:E63)</f>
        <v>0</v>
      </c>
    </row>
    <row r="65" spans="1:5" ht="16" thickBot="1" x14ac:dyDescent="0.4">
      <c r="A65" s="489"/>
      <c r="B65" s="488"/>
      <c r="C65" s="487"/>
      <c r="D65" s="525"/>
      <c r="E65" s="525"/>
    </row>
    <row r="66" spans="1:5" ht="18" thickBot="1" x14ac:dyDescent="0.4">
      <c r="A66" s="513"/>
      <c r="B66" s="513"/>
      <c r="C66" s="513"/>
      <c r="D66" s="524" t="s">
        <v>361</v>
      </c>
      <c r="E66" s="523">
        <f>E40+E7+E50+E58+E64</f>
        <v>0</v>
      </c>
    </row>
    <row r="67" spans="1:5" ht="15" thickBot="1" x14ac:dyDescent="0.4"/>
    <row r="68" spans="1:5" ht="50.15" customHeight="1" x14ac:dyDescent="0.35">
      <c r="A68" s="810" t="s">
        <v>355</v>
      </c>
      <c r="B68" s="810"/>
      <c r="C68" s="810"/>
      <c r="D68" s="810"/>
      <c r="E68" s="810"/>
    </row>
  </sheetData>
  <sheetProtection algorithmName="SHA-512" hashValue="wqzBmvRbQRNhqsHTW6SO1t/FDe+qS/Mrod3Q6rKS1PgM1pYw/NzYb4qdPZEE10eNjmOoBqlBduYVpHV92MWnfw==" saltValue="CJaO1q+yzc6QdZCLnL/gtQ==" spinCount="100000" sheet="1" objects="1" scenarios="1" selectLockedCells="1"/>
  <protectedRanges>
    <protectedRange sqref="C68" name="Range1_3"/>
  </protectedRanges>
  <mergeCells count="9">
    <mergeCell ref="B2:C2"/>
    <mergeCell ref="B3:C3"/>
    <mergeCell ref="A68:E68"/>
    <mergeCell ref="A5:D5"/>
    <mergeCell ref="A8:D8"/>
    <mergeCell ref="A9:D9"/>
    <mergeCell ref="A43:D43"/>
    <mergeCell ref="A52:D52"/>
    <mergeCell ref="A60:D60"/>
  </mergeCells>
  <pageMargins left="0.7" right="0.7" top="0.75" bottom="0.75" header="0.3" footer="0.3"/>
  <pageSetup scale="5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55F04-732A-4488-813D-9CD14D5317BA}">
  <sheetPr>
    <pageSetUpPr fitToPage="1"/>
  </sheetPr>
  <dimension ref="A1:O21"/>
  <sheetViews>
    <sheetView workbookViewId="0">
      <selection activeCell="C7" sqref="C7"/>
    </sheetView>
  </sheetViews>
  <sheetFormatPr defaultRowHeight="14.5" x14ac:dyDescent="0.35"/>
  <cols>
    <col min="1" max="1" width="27.81640625" style="539" customWidth="1"/>
    <col min="2" max="2" width="39.7265625" style="539" customWidth="1"/>
    <col min="3" max="3" width="8.7265625" style="539"/>
    <col min="4" max="4" width="23.54296875" style="539" customWidth="1"/>
    <col min="5" max="5" width="15.7265625" style="539" bestFit="1" customWidth="1"/>
    <col min="6" max="16384" width="8.7265625" style="539"/>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13" t="s">
        <v>345</v>
      </c>
      <c r="B5" s="814"/>
      <c r="C5" s="814"/>
      <c r="D5" s="814"/>
      <c r="E5" s="564"/>
    </row>
    <row r="6" spans="1:15" ht="30.5" thickBot="1" x14ac:dyDescent="0.4">
      <c r="A6" s="557" t="s">
        <v>346</v>
      </c>
      <c r="B6" s="556" t="s">
        <v>347</v>
      </c>
      <c r="C6" s="556" t="s">
        <v>348</v>
      </c>
      <c r="D6" s="563" t="s">
        <v>496</v>
      </c>
      <c r="E6" s="563" t="s">
        <v>495</v>
      </c>
    </row>
    <row r="7" spans="1:15" ht="47" thickBot="1" x14ac:dyDescent="0.4">
      <c r="A7" s="557">
        <v>1</v>
      </c>
      <c r="B7" s="562" t="s">
        <v>494</v>
      </c>
      <c r="C7" s="561"/>
      <c r="D7" s="560">
        <v>45973</v>
      </c>
      <c r="E7" s="560">
        <f>C7*D7</f>
        <v>0</v>
      </c>
    </row>
    <row r="8" spans="1:15" ht="15.5" thickBot="1" x14ac:dyDescent="0.4">
      <c r="A8" s="815"/>
      <c r="B8" s="815"/>
      <c r="C8" s="815"/>
      <c r="D8" s="559"/>
      <c r="E8" s="542"/>
    </row>
    <row r="9" spans="1:15" ht="15.5" thickBot="1" x14ac:dyDescent="0.4">
      <c r="A9" s="813" t="s">
        <v>349</v>
      </c>
      <c r="B9" s="814"/>
      <c r="C9" s="814"/>
      <c r="D9" s="814"/>
      <c r="E9" s="558"/>
    </row>
    <row r="10" spans="1:15" ht="15.5" thickBot="1" x14ac:dyDescent="0.4">
      <c r="A10" s="557" t="s">
        <v>346</v>
      </c>
      <c r="B10" s="556" t="s">
        <v>347</v>
      </c>
      <c r="C10" s="556" t="s">
        <v>348</v>
      </c>
      <c r="D10" s="556" t="s">
        <v>350</v>
      </c>
      <c r="E10" s="556" t="s">
        <v>379</v>
      </c>
    </row>
    <row r="11" spans="1:15" ht="16" thickBot="1" x14ac:dyDescent="0.4">
      <c r="A11" s="551" t="s">
        <v>493</v>
      </c>
      <c r="B11" s="550" t="s">
        <v>492</v>
      </c>
      <c r="C11" s="549"/>
      <c r="D11" s="548">
        <v>1941</v>
      </c>
      <c r="E11" s="548">
        <f t="shared" ref="E11:E16" si="0">C11*D11</f>
        <v>0</v>
      </c>
    </row>
    <row r="12" spans="1:15" ht="29.5" thickBot="1" x14ac:dyDescent="0.4">
      <c r="A12" s="555" t="s">
        <v>491</v>
      </c>
      <c r="B12" s="554" t="s">
        <v>490</v>
      </c>
      <c r="C12" s="553"/>
      <c r="D12" s="552">
        <v>3750</v>
      </c>
      <c r="E12" s="552">
        <f t="shared" si="0"/>
        <v>0</v>
      </c>
    </row>
    <row r="13" spans="1:15" ht="16" thickBot="1" x14ac:dyDescent="0.4">
      <c r="A13" s="551">
        <v>2</v>
      </c>
      <c r="B13" s="550" t="s">
        <v>489</v>
      </c>
      <c r="C13" s="549"/>
      <c r="D13" s="548">
        <v>1469</v>
      </c>
      <c r="E13" s="548">
        <f t="shared" si="0"/>
        <v>0</v>
      </c>
    </row>
    <row r="14" spans="1:15" ht="16" thickBot="1" x14ac:dyDescent="0.4">
      <c r="A14" s="551">
        <v>3</v>
      </c>
      <c r="B14" s="550" t="s">
        <v>488</v>
      </c>
      <c r="C14" s="549"/>
      <c r="D14" s="548">
        <v>688</v>
      </c>
      <c r="E14" s="548">
        <f t="shared" si="0"/>
        <v>0</v>
      </c>
    </row>
    <row r="15" spans="1:15" ht="16" thickBot="1" x14ac:dyDescent="0.4">
      <c r="A15" s="551">
        <v>4</v>
      </c>
      <c r="B15" s="550" t="s">
        <v>487</v>
      </c>
      <c r="C15" s="549"/>
      <c r="D15" s="548">
        <v>0</v>
      </c>
      <c r="E15" s="548">
        <f t="shared" si="0"/>
        <v>0</v>
      </c>
    </row>
    <row r="16" spans="1:15" ht="16" thickBot="1" x14ac:dyDescent="0.4">
      <c r="A16" s="551">
        <v>5</v>
      </c>
      <c r="B16" s="550" t="s">
        <v>486</v>
      </c>
      <c r="C16" s="549"/>
      <c r="D16" s="548">
        <v>1188</v>
      </c>
      <c r="E16" s="548">
        <f t="shared" si="0"/>
        <v>0</v>
      </c>
    </row>
    <row r="17" spans="1:5" ht="16" thickBot="1" x14ac:dyDescent="0.4">
      <c r="A17" s="547"/>
      <c r="B17" s="546" t="s">
        <v>358</v>
      </c>
      <c r="C17" s="545"/>
      <c r="D17" s="544">
        <f>SUM(D11:D16)</f>
        <v>9036</v>
      </c>
      <c r="E17" s="544">
        <f>SUM(E11:E16)</f>
        <v>0</v>
      </c>
    </row>
    <row r="18" spans="1:5" ht="16" thickBot="1" x14ac:dyDescent="0.4">
      <c r="A18" s="816"/>
      <c r="B18" s="816"/>
      <c r="C18" s="816"/>
      <c r="D18" s="543"/>
      <c r="E18" s="542"/>
    </row>
    <row r="19" spans="1:5" ht="18" thickBot="1" x14ac:dyDescent="0.4">
      <c r="A19" s="542"/>
      <c r="B19" s="542"/>
      <c r="C19" s="542"/>
      <c r="D19" s="541" t="s">
        <v>361</v>
      </c>
      <c r="E19" s="540">
        <f>E17+E7</f>
        <v>0</v>
      </c>
    </row>
    <row r="20" spans="1:5" ht="15" thickBot="1" x14ac:dyDescent="0.4"/>
    <row r="21" spans="1:5" ht="15.5" x14ac:dyDescent="0.35">
      <c r="A21" s="812" t="s">
        <v>355</v>
      </c>
      <c r="B21" s="812"/>
      <c r="C21" s="812"/>
      <c r="D21" s="812"/>
      <c r="E21" s="812"/>
    </row>
  </sheetData>
  <sheetProtection algorithmName="SHA-512" hashValue="C3Hf9c9FdcHeA0t7maBtvXeUz9MMw5OupLa+K75wHRB1jT6lojd3mCkAPYpPsSpZ563JUXe7foIBtSUH1n42Jg==" saltValue="y5UGmdKkYKP9WAEEpMP6NQ==" spinCount="100000" sheet="1" objects="1" scenarios="1" selectLockedCells="1"/>
  <protectedRanges>
    <protectedRange sqref="C12" name="Range1_2"/>
    <protectedRange sqref="C21" name="Range1_1"/>
    <protectedRange sqref="C5:C11 C13:C18" name="Range1"/>
  </protectedRanges>
  <mergeCells count="7">
    <mergeCell ref="B2:C2"/>
    <mergeCell ref="B3:C3"/>
    <mergeCell ref="A21:E21"/>
    <mergeCell ref="A5:D5"/>
    <mergeCell ref="A8:C8"/>
    <mergeCell ref="A9:D9"/>
    <mergeCell ref="A18:C18"/>
  </mergeCells>
  <pageMargins left="0.7" right="0.7" top="0.75" bottom="0.75" header="0.3" footer="0.3"/>
  <pageSetup scale="7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081A-FDD0-45EE-9D5E-9A6C7D78E2EE}">
  <sheetPr>
    <pageSetUpPr fitToPage="1"/>
  </sheetPr>
  <dimension ref="A1:O20"/>
  <sheetViews>
    <sheetView workbookViewId="0">
      <selection activeCell="C7" sqref="C7"/>
    </sheetView>
  </sheetViews>
  <sheetFormatPr defaultRowHeight="14.5" x14ac:dyDescent="0.35"/>
  <cols>
    <col min="1" max="1" width="27.81640625" style="539" customWidth="1"/>
    <col min="2" max="2" width="39.7265625" style="539" customWidth="1"/>
    <col min="3" max="3" width="8.7265625" style="539"/>
    <col min="4" max="4" width="23.54296875" style="539" customWidth="1"/>
    <col min="5" max="5" width="15.7265625" style="539" bestFit="1" customWidth="1"/>
    <col min="6" max="16384" width="8.7265625" style="539"/>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13" t="s">
        <v>345</v>
      </c>
      <c r="B5" s="814"/>
      <c r="C5" s="814"/>
      <c r="D5" s="814"/>
      <c r="E5" s="564"/>
    </row>
    <row r="6" spans="1:15" ht="30.5" thickBot="1" x14ac:dyDescent="0.4">
      <c r="A6" s="557" t="s">
        <v>346</v>
      </c>
      <c r="B6" s="556" t="s">
        <v>347</v>
      </c>
      <c r="C6" s="556" t="s">
        <v>348</v>
      </c>
      <c r="D6" s="563" t="s">
        <v>496</v>
      </c>
      <c r="E6" s="563" t="s">
        <v>495</v>
      </c>
    </row>
    <row r="7" spans="1:15" ht="31.5" thickBot="1" x14ac:dyDescent="0.4">
      <c r="A7" s="557">
        <v>1</v>
      </c>
      <c r="B7" s="562" t="s">
        <v>498</v>
      </c>
      <c r="C7" s="569">
        <v>0</v>
      </c>
      <c r="D7" s="560">
        <v>42292</v>
      </c>
      <c r="E7" s="560">
        <f>C7*D7</f>
        <v>0</v>
      </c>
    </row>
    <row r="8" spans="1:15" ht="15.5" thickBot="1" x14ac:dyDescent="0.4">
      <c r="A8" s="815"/>
      <c r="B8" s="815"/>
      <c r="C8" s="815"/>
      <c r="D8" s="559"/>
    </row>
    <row r="9" spans="1:15" ht="15.5" thickBot="1" x14ac:dyDescent="0.4">
      <c r="A9" s="813" t="s">
        <v>349</v>
      </c>
      <c r="B9" s="814"/>
      <c r="C9" s="814"/>
      <c r="D9" s="814"/>
      <c r="E9" s="564"/>
    </row>
    <row r="10" spans="1:15" ht="15.5" thickBot="1" x14ac:dyDescent="0.4">
      <c r="A10" s="557" t="s">
        <v>346</v>
      </c>
      <c r="B10" s="556" t="s">
        <v>347</v>
      </c>
      <c r="C10" s="556" t="s">
        <v>348</v>
      </c>
      <c r="D10" s="556" t="s">
        <v>350</v>
      </c>
      <c r="E10" s="556" t="s">
        <v>379</v>
      </c>
    </row>
    <row r="11" spans="1:15" ht="16" thickBot="1" x14ac:dyDescent="0.4">
      <c r="A11" s="551">
        <v>1</v>
      </c>
      <c r="B11" s="550" t="s">
        <v>394</v>
      </c>
      <c r="C11" s="568"/>
      <c r="D11" s="567">
        <v>0</v>
      </c>
      <c r="E11" s="567">
        <f>C11*D11</f>
        <v>0</v>
      </c>
    </row>
    <row r="12" spans="1:15" ht="16" thickBot="1" x14ac:dyDescent="0.4">
      <c r="A12" s="551">
        <v>2</v>
      </c>
      <c r="B12" s="550" t="s">
        <v>497</v>
      </c>
      <c r="C12" s="566"/>
      <c r="D12" s="548">
        <v>1124</v>
      </c>
      <c r="E12" s="548">
        <f>C12*D12</f>
        <v>0</v>
      </c>
    </row>
    <row r="13" spans="1:15" ht="16" thickBot="1" x14ac:dyDescent="0.4">
      <c r="A13" s="551">
        <v>3</v>
      </c>
      <c r="B13" s="550" t="s">
        <v>488</v>
      </c>
      <c r="C13" s="566"/>
      <c r="D13" s="548">
        <v>688</v>
      </c>
      <c r="E13" s="548">
        <f>C13*D13</f>
        <v>0</v>
      </c>
    </row>
    <row r="14" spans="1:15" ht="16" thickBot="1" x14ac:dyDescent="0.4">
      <c r="A14" s="551">
        <v>4</v>
      </c>
      <c r="B14" s="550" t="s">
        <v>487</v>
      </c>
      <c r="C14" s="566"/>
      <c r="D14" s="548">
        <v>163</v>
      </c>
      <c r="E14" s="548">
        <f>C14*D14</f>
        <v>0</v>
      </c>
    </row>
    <row r="15" spans="1:15" ht="16" thickBot="1" x14ac:dyDescent="0.4">
      <c r="A15" s="551">
        <v>5</v>
      </c>
      <c r="B15" s="550" t="s">
        <v>486</v>
      </c>
      <c r="C15" s="566"/>
      <c r="D15" s="548">
        <v>1278</v>
      </c>
      <c r="E15" s="548">
        <f>C15*D15</f>
        <v>0</v>
      </c>
    </row>
    <row r="16" spans="1:15" ht="16" thickBot="1" x14ac:dyDescent="0.4">
      <c r="A16" s="547"/>
      <c r="B16" s="546" t="s">
        <v>358</v>
      </c>
      <c r="C16" s="545"/>
      <c r="D16" s="544">
        <f>SUM(D11:D15)</f>
        <v>3253</v>
      </c>
      <c r="E16" s="544">
        <f>SUM(E11:E15)</f>
        <v>0</v>
      </c>
    </row>
    <row r="17" spans="1:5" ht="16" thickBot="1" x14ac:dyDescent="0.4">
      <c r="A17" s="816"/>
      <c r="B17" s="816"/>
      <c r="C17" s="816"/>
      <c r="D17" s="543"/>
    </row>
    <row r="18" spans="1:5" ht="18" thickBot="1" x14ac:dyDescent="0.4">
      <c r="D18" s="541" t="s">
        <v>361</v>
      </c>
      <c r="E18" s="565">
        <f>E16+E7</f>
        <v>0</v>
      </c>
    </row>
    <row r="19" spans="1:5" ht="15" thickBot="1" x14ac:dyDescent="0.4"/>
    <row r="20" spans="1:5" ht="15.5" x14ac:dyDescent="0.35">
      <c r="A20" s="812" t="s">
        <v>355</v>
      </c>
      <c r="B20" s="812"/>
      <c r="C20" s="812"/>
      <c r="D20" s="812"/>
      <c r="E20" s="812"/>
    </row>
  </sheetData>
  <sheetProtection algorithmName="SHA-512" hashValue="euKQUjxZ3Ob+Np2ueyRGjDGo36YYJFS3MdL1C9PXbIYBnK6/OgaWm0ryF3Qv40bxQ01zEFTTrJBBNgSDpKbccw==" saltValue="JV8qkha5aLIhMFpBZPOzHA==" spinCount="100000" sheet="1" objects="1" scenarios="1" selectLockedCells="1"/>
  <protectedRanges>
    <protectedRange sqref="C5:C17" name="Range1"/>
    <protectedRange sqref="C20" name="Range1_1"/>
  </protectedRanges>
  <mergeCells count="7">
    <mergeCell ref="B2:C2"/>
    <mergeCell ref="B3:C3"/>
    <mergeCell ref="A20:E20"/>
    <mergeCell ref="A5:D5"/>
    <mergeCell ref="A8:C8"/>
    <mergeCell ref="A9:D9"/>
    <mergeCell ref="A17:C17"/>
  </mergeCells>
  <pageMargins left="0.7" right="0.7" top="0.75" bottom="0.75" header="0.3" footer="0.3"/>
  <pageSetup scale="7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4E23-D0D8-4254-AA3C-56CF043D036E}">
  <sheetPr>
    <pageSetUpPr fitToPage="1"/>
  </sheetPr>
  <dimension ref="A1:O20"/>
  <sheetViews>
    <sheetView workbookViewId="0">
      <selection sqref="A1:XFD3"/>
    </sheetView>
  </sheetViews>
  <sheetFormatPr defaultRowHeight="14.5" x14ac:dyDescent="0.35"/>
  <cols>
    <col min="1" max="1" width="27.81640625" style="539" customWidth="1"/>
    <col min="2" max="2" width="39.7265625" style="539" customWidth="1"/>
    <col min="3" max="3" width="8.7265625" style="539"/>
    <col min="4" max="4" width="23.54296875" style="539" customWidth="1"/>
    <col min="5" max="5" width="15.7265625" style="539" bestFit="1" customWidth="1"/>
    <col min="6" max="16384" width="8.7265625" style="539"/>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13" t="s">
        <v>345</v>
      </c>
      <c r="B5" s="814"/>
      <c r="C5" s="814"/>
      <c r="D5" s="814"/>
      <c r="E5" s="564"/>
    </row>
    <row r="6" spans="1:15" ht="45.5" thickBot="1" x14ac:dyDescent="0.4">
      <c r="A6" s="557" t="s">
        <v>346</v>
      </c>
      <c r="B6" s="556" t="s">
        <v>347</v>
      </c>
      <c r="C6" s="556" t="s">
        <v>348</v>
      </c>
      <c r="D6" s="563" t="s">
        <v>500</v>
      </c>
      <c r="E6" s="563" t="s">
        <v>495</v>
      </c>
    </row>
    <row r="7" spans="1:15" ht="16" thickBot="1" x14ac:dyDescent="0.4">
      <c r="A7" s="557">
        <v>1</v>
      </c>
      <c r="B7" s="562" t="s">
        <v>499</v>
      </c>
      <c r="C7" s="569">
        <v>1</v>
      </c>
      <c r="D7" s="560">
        <v>47800</v>
      </c>
      <c r="E7" s="560">
        <f>C7*D7</f>
        <v>47800</v>
      </c>
    </row>
    <row r="8" spans="1:15" ht="15.5" thickBot="1" x14ac:dyDescent="0.4">
      <c r="A8" s="815"/>
      <c r="B8" s="815"/>
      <c r="C8" s="815"/>
      <c r="D8" s="559"/>
    </row>
    <row r="9" spans="1:15" ht="15.5" thickBot="1" x14ac:dyDescent="0.4">
      <c r="A9" s="813" t="s">
        <v>349</v>
      </c>
      <c r="B9" s="814"/>
      <c r="C9" s="814"/>
      <c r="D9" s="814"/>
      <c r="E9" s="564"/>
    </row>
    <row r="10" spans="1:15" ht="15.5" thickBot="1" x14ac:dyDescent="0.4">
      <c r="A10" s="557" t="s">
        <v>346</v>
      </c>
      <c r="B10" s="556" t="s">
        <v>347</v>
      </c>
      <c r="C10" s="556" t="s">
        <v>348</v>
      </c>
      <c r="D10" s="556" t="s">
        <v>350</v>
      </c>
      <c r="E10" s="556" t="s">
        <v>379</v>
      </c>
    </row>
    <row r="11" spans="1:15" ht="16" thickBot="1" x14ac:dyDescent="0.4">
      <c r="A11" s="551">
        <v>1</v>
      </c>
      <c r="B11" s="550" t="s">
        <v>394</v>
      </c>
      <c r="C11" s="570"/>
      <c r="D11" s="567">
        <v>0</v>
      </c>
      <c r="E11" s="567">
        <f>C11*D11</f>
        <v>0</v>
      </c>
    </row>
    <row r="12" spans="1:15" ht="16" thickBot="1" x14ac:dyDescent="0.4">
      <c r="A12" s="551">
        <v>2</v>
      </c>
      <c r="B12" s="550" t="s">
        <v>497</v>
      </c>
      <c r="C12" s="566">
        <v>1</v>
      </c>
      <c r="D12" s="548">
        <v>764</v>
      </c>
      <c r="E12" s="548">
        <f>C12*D12</f>
        <v>764</v>
      </c>
    </row>
    <row r="13" spans="1:15" ht="16" thickBot="1" x14ac:dyDescent="0.4">
      <c r="A13" s="551">
        <v>3</v>
      </c>
      <c r="B13" s="550" t="s">
        <v>488</v>
      </c>
      <c r="C13" s="566">
        <v>1</v>
      </c>
      <c r="D13" s="548">
        <v>528</v>
      </c>
      <c r="E13" s="548">
        <f>C13*D13</f>
        <v>528</v>
      </c>
    </row>
    <row r="14" spans="1:15" ht="16" thickBot="1" x14ac:dyDescent="0.4">
      <c r="A14" s="551">
        <v>4</v>
      </c>
      <c r="B14" s="550" t="s">
        <v>487</v>
      </c>
      <c r="C14" s="566">
        <v>1</v>
      </c>
      <c r="D14" s="548">
        <v>147</v>
      </c>
      <c r="E14" s="548">
        <f>C14*D14</f>
        <v>147</v>
      </c>
    </row>
    <row r="15" spans="1:15" ht="16" thickBot="1" x14ac:dyDescent="0.4">
      <c r="A15" s="551">
        <v>5</v>
      </c>
      <c r="B15" s="550" t="s">
        <v>486</v>
      </c>
      <c r="C15" s="566">
        <v>1</v>
      </c>
      <c r="D15" s="548">
        <v>0</v>
      </c>
      <c r="E15" s="548">
        <f>C15*D15</f>
        <v>0</v>
      </c>
    </row>
    <row r="16" spans="1:15" ht="16" thickBot="1" x14ac:dyDescent="0.4">
      <c r="A16" s="547"/>
      <c r="B16" s="546" t="s">
        <v>358</v>
      </c>
      <c r="C16" s="545"/>
      <c r="D16" s="544">
        <f>SUM(D11:D15)</f>
        <v>1439</v>
      </c>
      <c r="E16" s="544">
        <f>SUM(E11:E15)</f>
        <v>1439</v>
      </c>
    </row>
    <row r="17" spans="1:5" ht="16" thickBot="1" x14ac:dyDescent="0.4">
      <c r="A17" s="816"/>
      <c r="B17" s="816"/>
      <c r="C17" s="816"/>
      <c r="D17" s="543"/>
    </row>
    <row r="18" spans="1:5" ht="18" thickBot="1" x14ac:dyDescent="0.4">
      <c r="D18" s="541" t="s">
        <v>361</v>
      </c>
      <c r="E18" s="565">
        <f>E16+E7</f>
        <v>49239</v>
      </c>
    </row>
    <row r="19" spans="1:5" ht="15" thickBot="1" x14ac:dyDescent="0.4"/>
    <row r="20" spans="1:5" ht="15.5" x14ac:dyDescent="0.35">
      <c r="A20" s="812" t="s">
        <v>355</v>
      </c>
      <c r="B20" s="812"/>
      <c r="C20" s="812"/>
      <c r="D20" s="812"/>
      <c r="E20" s="812"/>
    </row>
  </sheetData>
  <sheetProtection algorithmName="SHA-512" hashValue="xKditgkQRiKixpSvpH7QWjRZIhRfkxQ/+WamVGHugbKef7Gy8L4BOae5sDYxxVW0hErU03lpREoPoGR9X3yQtg==" saltValue="MF/msJMsokcaEBF+zvQKZQ==" spinCount="100000" sheet="1" objects="1" scenarios="1"/>
  <protectedRanges>
    <protectedRange sqref="C5:C17" name="Range1"/>
    <protectedRange sqref="C20" name="Range1_1"/>
  </protectedRanges>
  <mergeCells count="7">
    <mergeCell ref="B2:C2"/>
    <mergeCell ref="B3:C3"/>
    <mergeCell ref="A20:E20"/>
    <mergeCell ref="A5:D5"/>
    <mergeCell ref="A8:C8"/>
    <mergeCell ref="A9:D9"/>
    <mergeCell ref="A17:C17"/>
  </mergeCells>
  <pageMargins left="0.7" right="0.7" top="0.75" bottom="0.75" header="0.3" footer="0.3"/>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54"/>
  <sheetViews>
    <sheetView view="pageBreakPreview" zoomScaleNormal="100" workbookViewId="0">
      <selection activeCell="C52" sqref="C52"/>
    </sheetView>
  </sheetViews>
  <sheetFormatPr defaultColWidth="9.1796875" defaultRowHeight="12.5" x14ac:dyDescent="0.25"/>
  <cols>
    <col min="1" max="1" width="10.54296875" style="110" customWidth="1"/>
    <col min="2" max="2" width="13" style="110" customWidth="1"/>
    <col min="3" max="3" width="12.54296875" style="110" customWidth="1"/>
    <col min="4" max="4" width="12.453125" style="110" customWidth="1"/>
    <col min="5" max="5" width="12.7265625" style="110" customWidth="1"/>
    <col min="6" max="9" width="11.7265625" style="110" customWidth="1"/>
    <col min="10" max="10" width="14.81640625" style="110" customWidth="1"/>
    <col min="11" max="11" width="4.7265625" style="110" customWidth="1"/>
    <col min="12" max="15" width="8.7265625" style="110" customWidth="1"/>
    <col min="16" max="16384" width="9.1796875" style="110"/>
  </cols>
  <sheetData>
    <row r="1" spans="1:24" s="359" customFormat="1" ht="15" x14ac:dyDescent="0.35">
      <c r="A1" s="651" t="s">
        <v>384</v>
      </c>
      <c r="B1" s="652"/>
      <c r="C1" s="652"/>
      <c r="D1" s="652"/>
      <c r="E1" s="652"/>
      <c r="F1" s="652"/>
      <c r="G1" s="652"/>
      <c r="H1" s="652"/>
      <c r="I1" s="652"/>
      <c r="J1" s="652"/>
      <c r="K1" s="111"/>
      <c r="L1" s="111"/>
      <c r="M1" s="111"/>
      <c r="N1" s="111"/>
      <c r="O1" s="111"/>
      <c r="P1" s="111"/>
      <c r="Q1" s="111"/>
      <c r="R1" s="111"/>
      <c r="S1" s="111"/>
      <c r="T1" s="111"/>
      <c r="U1" s="111"/>
      <c r="V1" s="111"/>
      <c r="W1" s="111"/>
      <c r="X1" s="111"/>
    </row>
    <row r="2" spans="1:24" s="359" customFormat="1" ht="15" x14ac:dyDescent="0.35">
      <c r="A2" s="113" t="s">
        <v>31</v>
      </c>
      <c r="B2" s="114"/>
      <c r="C2" s="653">
        <f>'Form B-2'!B2</f>
        <v>0</v>
      </c>
      <c r="D2" s="654"/>
      <c r="E2" s="654"/>
      <c r="F2" s="654"/>
      <c r="G2" s="654"/>
      <c r="H2" s="654"/>
      <c r="I2" s="654"/>
      <c r="J2" s="654"/>
      <c r="K2" s="123"/>
      <c r="L2" s="115"/>
      <c r="M2" s="115"/>
      <c r="N2" s="115"/>
      <c r="O2" s="115"/>
      <c r="P2" s="115"/>
      <c r="Q2" s="115"/>
      <c r="R2" s="115"/>
      <c r="S2" s="115"/>
      <c r="T2" s="115"/>
      <c r="U2" s="115"/>
      <c r="V2" s="115"/>
      <c r="W2" s="115"/>
      <c r="X2" s="115"/>
    </row>
    <row r="3" spans="1:24" s="359" customFormat="1" ht="15" x14ac:dyDescent="0.35">
      <c r="A3" s="113" t="s">
        <v>333</v>
      </c>
      <c r="B3" s="114"/>
      <c r="C3" s="653">
        <f>'Form B-2'!B3</f>
        <v>0</v>
      </c>
      <c r="D3" s="654"/>
      <c r="E3" s="654"/>
      <c r="F3" s="654"/>
      <c r="G3" s="654"/>
      <c r="H3" s="654"/>
      <c r="I3" s="654"/>
      <c r="J3" s="654"/>
      <c r="K3" s="123"/>
      <c r="L3" s="115"/>
      <c r="M3" s="115"/>
      <c r="N3" s="115"/>
      <c r="O3" s="115"/>
      <c r="P3" s="115"/>
      <c r="Q3" s="115"/>
      <c r="R3" s="115"/>
      <c r="S3" s="115"/>
      <c r="T3" s="115"/>
      <c r="U3" s="115"/>
      <c r="V3" s="115"/>
      <c r="W3" s="115"/>
      <c r="X3" s="115"/>
    </row>
    <row r="4" spans="1:24" ht="8.15" customHeight="1" x14ac:dyDescent="0.25"/>
    <row r="5" spans="1:24" s="359" customFormat="1" ht="15.5" x14ac:dyDescent="0.35">
      <c r="A5" s="655" t="s">
        <v>383</v>
      </c>
      <c r="B5" s="655"/>
      <c r="C5" s="655"/>
      <c r="D5" s="655"/>
      <c r="E5" s="655"/>
      <c r="F5" s="655"/>
      <c r="G5" s="655"/>
      <c r="H5" s="655"/>
      <c r="I5" s="655"/>
      <c r="J5" s="655"/>
      <c r="K5" s="410"/>
      <c r="L5" s="358"/>
      <c r="M5" s="358"/>
      <c r="N5" s="358"/>
      <c r="O5" s="358"/>
      <c r="P5" s="358"/>
      <c r="Q5" s="358"/>
      <c r="R5" s="358"/>
      <c r="S5" s="358"/>
      <c r="T5" s="358"/>
      <c r="U5" s="358"/>
      <c r="V5" s="358"/>
      <c r="W5" s="358"/>
      <c r="X5" s="358"/>
    </row>
    <row r="6" spans="1:24" ht="8.15" customHeight="1" x14ac:dyDescent="0.25"/>
    <row r="7" spans="1:24" s="359" customFormat="1" ht="32.25" customHeight="1" x14ac:dyDescent="0.35">
      <c r="A7" s="656" t="s">
        <v>297</v>
      </c>
      <c r="B7" s="656"/>
      <c r="C7" s="656"/>
      <c r="D7" s="656"/>
      <c r="E7" s="656"/>
      <c r="F7" s="656"/>
      <c r="G7" s="656"/>
      <c r="H7" s="656"/>
      <c r="I7" s="656"/>
      <c r="J7" s="656"/>
      <c r="K7" s="117"/>
      <c r="L7" s="117"/>
      <c r="M7" s="117"/>
      <c r="N7" s="117"/>
      <c r="O7" s="117"/>
      <c r="P7" s="117"/>
      <c r="Q7" s="117"/>
      <c r="R7" s="117"/>
      <c r="S7" s="117"/>
      <c r="T7" s="117"/>
      <c r="U7" s="117"/>
      <c r="V7" s="117"/>
      <c r="W7" s="117"/>
      <c r="X7" s="117"/>
    </row>
    <row r="8" spans="1:24" ht="23.25" customHeight="1" x14ac:dyDescent="0.3">
      <c r="A8" s="656" t="s">
        <v>298</v>
      </c>
      <c r="B8" s="656"/>
      <c r="C8" s="656"/>
      <c r="D8" s="656"/>
      <c r="E8" s="656"/>
      <c r="F8" s="656"/>
      <c r="G8" s="656"/>
      <c r="H8" s="656"/>
      <c r="I8" s="656"/>
      <c r="J8" s="656"/>
    </row>
    <row r="9" spans="1:24" ht="13" thickBot="1" x14ac:dyDescent="0.3"/>
    <row r="10" spans="1:24" x14ac:dyDescent="0.25">
      <c r="A10" s="659" t="s">
        <v>72</v>
      </c>
      <c r="B10" s="662" t="s">
        <v>84</v>
      </c>
      <c r="C10" s="662" t="s">
        <v>32</v>
      </c>
      <c r="D10" s="670" t="s">
        <v>34</v>
      </c>
      <c r="E10" s="671"/>
      <c r="F10" s="671"/>
      <c r="G10" s="671"/>
      <c r="H10" s="671"/>
      <c r="I10" s="662" t="s">
        <v>71</v>
      </c>
      <c r="J10" s="667" t="s">
        <v>33</v>
      </c>
    </row>
    <row r="11" spans="1:24" x14ac:dyDescent="0.25">
      <c r="A11" s="660"/>
      <c r="B11" s="663"/>
      <c r="C11" s="663"/>
      <c r="D11" s="637" t="s">
        <v>56</v>
      </c>
      <c r="E11" s="638"/>
      <c r="F11" s="639" t="s">
        <v>54</v>
      </c>
      <c r="G11" s="672" t="s">
        <v>55</v>
      </c>
      <c r="H11" s="657" t="s">
        <v>58</v>
      </c>
      <c r="I11" s="665"/>
      <c r="J11" s="668"/>
    </row>
    <row r="12" spans="1:24" ht="29.25" customHeight="1" thickBot="1" x14ac:dyDescent="0.3">
      <c r="A12" s="661"/>
      <c r="B12" s="664"/>
      <c r="C12" s="664"/>
      <c r="D12" s="33" t="s">
        <v>299</v>
      </c>
      <c r="E12" s="34" t="s">
        <v>57</v>
      </c>
      <c r="F12" s="640"/>
      <c r="G12" s="666"/>
      <c r="H12" s="658"/>
      <c r="I12" s="666"/>
      <c r="J12" s="669"/>
    </row>
    <row r="13" spans="1:24" ht="17.149999999999999" customHeight="1" thickBot="1" x14ac:dyDescent="0.3">
      <c r="A13" s="635" t="s">
        <v>300</v>
      </c>
      <c r="B13" s="35" t="s">
        <v>310</v>
      </c>
      <c r="C13" s="360"/>
      <c r="D13" s="361"/>
      <c r="E13" s="361"/>
      <c r="F13" s="361"/>
      <c r="G13" s="361"/>
      <c r="H13" s="361"/>
      <c r="I13" s="60">
        <f>'Form B-5'!C17</f>
        <v>0</v>
      </c>
      <c r="J13" s="47">
        <f>I13</f>
        <v>0</v>
      </c>
    </row>
    <row r="14" spans="1:24" ht="17.149999999999999" customHeight="1" thickBot="1" x14ac:dyDescent="0.3">
      <c r="A14" s="636"/>
      <c r="B14" s="59" t="s">
        <v>85</v>
      </c>
      <c r="C14" s="48"/>
      <c r="D14" s="362"/>
      <c r="E14" s="362"/>
      <c r="F14" s="362"/>
      <c r="G14" s="362"/>
      <c r="H14" s="362"/>
      <c r="I14" s="60"/>
      <c r="J14" s="44"/>
    </row>
    <row r="15" spans="1:24" ht="17.149999999999999" customHeight="1" x14ac:dyDescent="0.25">
      <c r="A15" s="636"/>
      <c r="B15" s="59" t="s">
        <v>344</v>
      </c>
      <c r="C15" s="105" t="s">
        <v>351</v>
      </c>
      <c r="D15" s="362"/>
      <c r="E15" s="362"/>
      <c r="F15" s="362"/>
      <c r="G15" s="362"/>
      <c r="H15" s="362"/>
      <c r="I15" s="60">
        <f>'Form B-5'!C17</f>
        <v>0</v>
      </c>
      <c r="J15" s="106">
        <f>I15</f>
        <v>0</v>
      </c>
    </row>
    <row r="16" spans="1:24" ht="17.149999999999999" customHeight="1" x14ac:dyDescent="0.25">
      <c r="A16" s="636"/>
      <c r="B16" s="36" t="s">
        <v>69</v>
      </c>
      <c r="C16" s="48"/>
      <c r="D16" s="48"/>
      <c r="E16" s="48"/>
      <c r="F16" s="48"/>
      <c r="G16" s="48"/>
      <c r="H16" s="48"/>
      <c r="I16" s="61">
        <f>'Form B-5'!C18</f>
        <v>0</v>
      </c>
      <c r="J16" s="44">
        <f>I16</f>
        <v>0</v>
      </c>
    </row>
    <row r="17" spans="1:10" ht="17.149999999999999" customHeight="1" x14ac:dyDescent="0.25">
      <c r="A17" s="636"/>
      <c r="B17" s="37" t="s">
        <v>58</v>
      </c>
      <c r="C17" s="48"/>
      <c r="D17" s="48"/>
      <c r="E17" s="48"/>
      <c r="F17" s="48"/>
      <c r="G17" s="48"/>
      <c r="H17" s="48"/>
      <c r="I17" s="42">
        <f>SUM(I15:I16)</f>
        <v>0</v>
      </c>
      <c r="J17" s="44">
        <f>SUM(J15:J16)</f>
        <v>0</v>
      </c>
    </row>
    <row r="18" spans="1:10" ht="8.15" customHeight="1" x14ac:dyDescent="0.3">
      <c r="A18" s="53"/>
      <c r="B18" s="38"/>
      <c r="C18" s="49"/>
      <c r="D18" s="49"/>
      <c r="E18" s="49"/>
      <c r="F18" s="49"/>
      <c r="G18" s="49"/>
      <c r="H18" s="49"/>
      <c r="I18" s="49"/>
      <c r="J18" s="50"/>
    </row>
    <row r="19" spans="1:10" ht="17.149999999999999" customHeight="1" x14ac:dyDescent="0.25">
      <c r="A19" s="645" t="s">
        <v>296</v>
      </c>
      <c r="B19" s="36" t="s">
        <v>85</v>
      </c>
      <c r="C19" s="42">
        <f>'Form B-2'!G88</f>
        <v>0</v>
      </c>
      <c r="D19" s="48"/>
      <c r="E19" s="48"/>
      <c r="F19" s="48"/>
      <c r="G19" s="48"/>
      <c r="H19" s="48"/>
      <c r="I19" s="363"/>
      <c r="J19" s="44">
        <f>C19</f>
        <v>0</v>
      </c>
    </row>
    <row r="20" spans="1:10" ht="17.149999999999999" customHeight="1" x14ac:dyDescent="0.25">
      <c r="A20" s="645"/>
      <c r="B20" s="36" t="s">
        <v>69</v>
      </c>
      <c r="C20" s="42">
        <f>'Form B-2'!G82</f>
        <v>0</v>
      </c>
      <c r="D20" s="48"/>
      <c r="E20" s="48"/>
      <c r="F20" s="48"/>
      <c r="G20" s="48"/>
      <c r="H20" s="48"/>
      <c r="I20" s="363"/>
      <c r="J20" s="44">
        <f>C20</f>
        <v>0</v>
      </c>
    </row>
    <row r="21" spans="1:10" ht="17.149999999999999" customHeight="1" x14ac:dyDescent="0.25">
      <c r="A21" s="646"/>
      <c r="B21" s="37" t="s">
        <v>58</v>
      </c>
      <c r="C21" s="42">
        <f>SUM(C19:C20)</f>
        <v>0</v>
      </c>
      <c r="D21" s="48"/>
      <c r="E21" s="48"/>
      <c r="F21" s="48"/>
      <c r="G21" s="48"/>
      <c r="H21" s="48"/>
      <c r="I21" s="363"/>
      <c r="J21" s="44">
        <f>SUM(J19:J20)</f>
        <v>0</v>
      </c>
    </row>
    <row r="22" spans="1:10" ht="8.15" customHeight="1" x14ac:dyDescent="0.3">
      <c r="A22" s="54"/>
      <c r="B22" s="40"/>
      <c r="C22" s="52"/>
      <c r="D22" s="52"/>
      <c r="E22" s="52"/>
      <c r="F22" s="52"/>
      <c r="G22" s="52"/>
      <c r="H22" s="52"/>
      <c r="I22" s="52"/>
      <c r="J22" s="50"/>
    </row>
    <row r="23" spans="1:10" ht="17.149999999999999" customHeight="1" x14ac:dyDescent="0.25">
      <c r="A23" s="647" t="s">
        <v>301</v>
      </c>
      <c r="B23" s="36" t="s">
        <v>310</v>
      </c>
      <c r="C23" s="65">
        <f>('Form B-2'!I88)*0.75</f>
        <v>0</v>
      </c>
      <c r="D23" s="48"/>
      <c r="E23" s="48"/>
      <c r="F23" s="48"/>
      <c r="G23" s="48"/>
      <c r="H23" s="48"/>
      <c r="I23" s="363"/>
      <c r="J23" s="51">
        <f>C23</f>
        <v>0</v>
      </c>
    </row>
    <row r="24" spans="1:10" ht="17.149999999999999" customHeight="1" x14ac:dyDescent="0.25">
      <c r="A24" s="636"/>
      <c r="B24" s="36" t="s">
        <v>311</v>
      </c>
      <c r="C24" s="65">
        <f>('Form B-2'!I88)*0.25</f>
        <v>0</v>
      </c>
      <c r="D24" s="48"/>
      <c r="E24" s="48"/>
      <c r="F24" s="48"/>
      <c r="G24" s="48"/>
      <c r="H24" s="48"/>
      <c r="I24" s="363"/>
      <c r="J24" s="44">
        <f>C24</f>
        <v>0</v>
      </c>
    </row>
    <row r="25" spans="1:10" ht="17.149999999999999" customHeight="1" x14ac:dyDescent="0.25">
      <c r="A25" s="636"/>
      <c r="B25" s="103" t="s">
        <v>344</v>
      </c>
      <c r="C25" s="104">
        <f>SUM(C23+C24)</f>
        <v>0</v>
      </c>
      <c r="D25" s="105"/>
      <c r="E25" s="105"/>
      <c r="F25" s="105"/>
      <c r="G25" s="105"/>
      <c r="H25" s="105"/>
      <c r="I25" s="364"/>
      <c r="J25" s="106">
        <f>C25</f>
        <v>0</v>
      </c>
    </row>
    <row r="26" spans="1:10" ht="17.149999999999999" customHeight="1" x14ac:dyDescent="0.25">
      <c r="A26" s="636"/>
      <c r="B26" s="36" t="s">
        <v>69</v>
      </c>
      <c r="C26" s="65">
        <f>'Form B-2'!I82</f>
        <v>0</v>
      </c>
      <c r="D26" s="48"/>
      <c r="E26" s="48"/>
      <c r="F26" s="48"/>
      <c r="G26" s="48"/>
      <c r="H26" s="48"/>
      <c r="I26" s="363"/>
      <c r="J26" s="44">
        <f>C26</f>
        <v>0</v>
      </c>
    </row>
    <row r="27" spans="1:10" ht="17.149999999999999" customHeight="1" x14ac:dyDescent="0.25">
      <c r="A27" s="648"/>
      <c r="B27" s="37" t="s">
        <v>58</v>
      </c>
      <c r="C27" s="65">
        <f>SUM(C25+C26)</f>
        <v>0</v>
      </c>
      <c r="D27" s="48"/>
      <c r="E27" s="48"/>
      <c r="F27" s="48"/>
      <c r="G27" s="48"/>
      <c r="H27" s="48"/>
      <c r="I27" s="363"/>
      <c r="J27" s="44">
        <f>SUM(J25:J26)</f>
        <v>0</v>
      </c>
    </row>
    <row r="28" spans="1:10" ht="8.15" customHeight="1" x14ac:dyDescent="0.3">
      <c r="A28" s="54"/>
      <c r="B28" s="40"/>
      <c r="C28" s="64"/>
      <c r="D28" s="52"/>
      <c r="E28" s="52"/>
      <c r="F28" s="52"/>
      <c r="G28" s="52"/>
      <c r="H28" s="52"/>
      <c r="I28" s="52"/>
      <c r="J28" s="50"/>
    </row>
    <row r="29" spans="1:10" ht="17.149999999999999" customHeight="1" x14ac:dyDescent="0.25">
      <c r="A29" s="641" t="s">
        <v>70</v>
      </c>
      <c r="B29" s="36" t="s">
        <v>310</v>
      </c>
      <c r="C29" s="363"/>
      <c r="D29" s="65">
        <f>('Form C-4'!L24)*0.8</f>
        <v>0</v>
      </c>
      <c r="E29" s="65">
        <f>('Form C-5'!C22)*0.8</f>
        <v>0</v>
      </c>
      <c r="F29" s="65">
        <f>('Form C-7'!C24)*0.8</f>
        <v>0</v>
      </c>
      <c r="G29" s="65">
        <f>('Form C-9'!D19)*0.8</f>
        <v>0</v>
      </c>
      <c r="H29" s="65">
        <f>SUM(D29:G29)</f>
        <v>0</v>
      </c>
      <c r="I29" s="363"/>
      <c r="J29" s="51">
        <f>H29</f>
        <v>0</v>
      </c>
    </row>
    <row r="30" spans="1:10" ht="17.149999999999999" customHeight="1" x14ac:dyDescent="0.25">
      <c r="A30" s="642"/>
      <c r="B30" s="36" t="s">
        <v>85</v>
      </c>
      <c r="C30" s="363"/>
      <c r="D30" s="65">
        <f>('Form C-4'!L24)*0.1</f>
        <v>0</v>
      </c>
      <c r="E30" s="65">
        <f>('Form C-5'!C22)*0.1</f>
        <v>0</v>
      </c>
      <c r="F30" s="65">
        <f>('Form C-7'!C24)*0.1</f>
        <v>0</v>
      </c>
      <c r="G30" s="65">
        <f>('Form C-9'!D19)*0.1</f>
        <v>0</v>
      </c>
      <c r="H30" s="65">
        <f>SUM(D30:G30)</f>
        <v>0</v>
      </c>
      <c r="I30" s="363"/>
      <c r="J30" s="44">
        <f>H30</f>
        <v>0</v>
      </c>
    </row>
    <row r="31" spans="1:10" ht="17.149999999999999" customHeight="1" x14ac:dyDescent="0.25">
      <c r="A31" s="642"/>
      <c r="B31" s="103" t="s">
        <v>344</v>
      </c>
      <c r="C31" s="364"/>
      <c r="D31" s="104">
        <f>SUM(D29+D30)</f>
        <v>0</v>
      </c>
      <c r="E31" s="104">
        <f t="shared" ref="E31:H31" si="0">SUM(E29+E30)</f>
        <v>0</v>
      </c>
      <c r="F31" s="104">
        <f t="shared" si="0"/>
        <v>0</v>
      </c>
      <c r="G31" s="104">
        <f t="shared" si="0"/>
        <v>0</v>
      </c>
      <c r="H31" s="104">
        <f t="shared" si="0"/>
        <v>0</v>
      </c>
      <c r="I31" s="364"/>
      <c r="J31" s="106">
        <f>H31</f>
        <v>0</v>
      </c>
    </row>
    <row r="32" spans="1:10" ht="17.149999999999999" customHeight="1" x14ac:dyDescent="0.25">
      <c r="A32" s="642"/>
      <c r="B32" s="36" t="s">
        <v>69</v>
      </c>
      <c r="C32" s="363"/>
      <c r="D32" s="65">
        <f>'Form C-4'!N24</f>
        <v>0</v>
      </c>
      <c r="E32" s="65">
        <f>'Form C-5'!E22</f>
        <v>0</v>
      </c>
      <c r="F32" s="65">
        <f>'Form C-7'!E24</f>
        <v>0</v>
      </c>
      <c r="G32" s="65">
        <f>'Form C-9'!D21</f>
        <v>0</v>
      </c>
      <c r="H32" s="65">
        <f>SUM(D32:G32)</f>
        <v>0</v>
      </c>
      <c r="I32" s="363"/>
      <c r="J32" s="44">
        <f>H32</f>
        <v>0</v>
      </c>
    </row>
    <row r="33" spans="1:10" ht="17.149999999999999" customHeight="1" x14ac:dyDescent="0.25">
      <c r="A33" s="644"/>
      <c r="B33" s="37" t="s">
        <v>58</v>
      </c>
      <c r="C33" s="363"/>
      <c r="D33" s="65">
        <f>SUM(D31:D32)</f>
        <v>0</v>
      </c>
      <c r="E33" s="65">
        <f t="shared" ref="E33:H33" si="1">SUM(E31:E32)</f>
        <v>0</v>
      </c>
      <c r="F33" s="65">
        <f t="shared" si="1"/>
        <v>0</v>
      </c>
      <c r="G33" s="65">
        <f t="shared" si="1"/>
        <v>0</v>
      </c>
      <c r="H33" s="65">
        <f t="shared" si="1"/>
        <v>0</v>
      </c>
      <c r="I33" s="363"/>
      <c r="J33" s="44">
        <f>H33</f>
        <v>0</v>
      </c>
    </row>
    <row r="34" spans="1:10" ht="8.15" customHeight="1" x14ac:dyDescent="0.3">
      <c r="A34" s="54"/>
      <c r="B34" s="40"/>
      <c r="C34" s="52"/>
      <c r="D34" s="52"/>
      <c r="E34" s="52"/>
      <c r="F34" s="52"/>
      <c r="G34" s="52"/>
      <c r="H34" s="52"/>
      <c r="I34" s="52"/>
      <c r="J34" s="50"/>
    </row>
    <row r="35" spans="1:10" ht="17.149999999999999" customHeight="1" x14ac:dyDescent="0.25">
      <c r="A35" s="641" t="s">
        <v>308</v>
      </c>
      <c r="B35" s="36" t="s">
        <v>310</v>
      </c>
      <c r="C35" s="65">
        <f>('Form B-2'!K88)*0.75</f>
        <v>0</v>
      </c>
      <c r="D35" s="363"/>
      <c r="E35" s="363"/>
      <c r="F35" s="363"/>
      <c r="G35" s="363"/>
      <c r="H35" s="363"/>
      <c r="I35" s="363"/>
      <c r="J35" s="51">
        <f>C35</f>
        <v>0</v>
      </c>
    </row>
    <row r="36" spans="1:10" ht="17.149999999999999" customHeight="1" x14ac:dyDescent="0.25">
      <c r="A36" s="649"/>
      <c r="B36" s="36" t="s">
        <v>85</v>
      </c>
      <c r="C36" s="65">
        <f>('Form B-2'!K88)*0.25</f>
        <v>0</v>
      </c>
      <c r="D36" s="363"/>
      <c r="E36" s="363"/>
      <c r="F36" s="363"/>
      <c r="G36" s="363"/>
      <c r="H36" s="363"/>
      <c r="I36" s="363"/>
      <c r="J36" s="44">
        <f>C36</f>
        <v>0</v>
      </c>
    </row>
    <row r="37" spans="1:10" ht="17.149999999999999" customHeight="1" x14ac:dyDescent="0.25">
      <c r="A37" s="649"/>
      <c r="B37" s="103" t="s">
        <v>344</v>
      </c>
      <c r="C37" s="104">
        <f>SUM(C35+C36)</f>
        <v>0</v>
      </c>
      <c r="D37" s="364"/>
      <c r="E37" s="364"/>
      <c r="F37" s="364"/>
      <c r="G37" s="364"/>
      <c r="H37" s="364"/>
      <c r="I37" s="364"/>
      <c r="J37" s="106">
        <f>C37</f>
        <v>0</v>
      </c>
    </row>
    <row r="38" spans="1:10" ht="17.149999999999999" customHeight="1" x14ac:dyDescent="0.25">
      <c r="A38" s="649"/>
      <c r="B38" s="36" t="s">
        <v>69</v>
      </c>
      <c r="C38" s="65">
        <f>'Form B-2'!K82</f>
        <v>0</v>
      </c>
      <c r="D38" s="363"/>
      <c r="E38" s="363"/>
      <c r="F38" s="363"/>
      <c r="G38" s="363"/>
      <c r="H38" s="363"/>
      <c r="I38" s="363"/>
      <c r="J38" s="44">
        <f>C38</f>
        <v>0</v>
      </c>
    </row>
    <row r="39" spans="1:10" ht="17.149999999999999" customHeight="1" x14ac:dyDescent="0.25">
      <c r="A39" s="650"/>
      <c r="B39" s="37" t="s">
        <v>58</v>
      </c>
      <c r="C39" s="65">
        <f>SUM(C37:C38)</f>
        <v>0</v>
      </c>
      <c r="D39" s="363"/>
      <c r="E39" s="363"/>
      <c r="F39" s="363"/>
      <c r="G39" s="363"/>
      <c r="H39" s="363"/>
      <c r="I39" s="363"/>
      <c r="J39" s="44">
        <f>SUM(J37:J38)</f>
        <v>0</v>
      </c>
    </row>
    <row r="40" spans="1:10" ht="8.15" customHeight="1" x14ac:dyDescent="0.3">
      <c r="A40" s="54"/>
      <c r="B40" s="40"/>
      <c r="C40" s="52"/>
      <c r="D40" s="52"/>
      <c r="E40" s="52"/>
      <c r="F40" s="52"/>
      <c r="G40" s="52"/>
      <c r="H40" s="52"/>
      <c r="I40" s="52"/>
      <c r="J40" s="50"/>
    </row>
    <row r="41" spans="1:10" ht="17.149999999999999" customHeight="1" x14ac:dyDescent="0.25">
      <c r="A41" s="641" t="s">
        <v>309</v>
      </c>
      <c r="B41" s="36" t="s">
        <v>85</v>
      </c>
      <c r="C41" s="42">
        <f>'Form B-2'!M88</f>
        <v>0</v>
      </c>
      <c r="D41" s="363"/>
      <c r="E41" s="363"/>
      <c r="F41" s="363"/>
      <c r="G41" s="363"/>
      <c r="H41" s="363"/>
      <c r="I41" s="363"/>
      <c r="J41" s="51">
        <f>C41</f>
        <v>0</v>
      </c>
    </row>
    <row r="42" spans="1:10" ht="17.149999999999999" customHeight="1" x14ac:dyDescent="0.25">
      <c r="A42" s="642"/>
      <c r="B42" s="36" t="s">
        <v>69</v>
      </c>
      <c r="C42" s="42">
        <f>'Form B-2'!M82</f>
        <v>0</v>
      </c>
      <c r="D42" s="363"/>
      <c r="E42" s="363"/>
      <c r="F42" s="363"/>
      <c r="G42" s="363"/>
      <c r="H42" s="363"/>
      <c r="I42" s="363"/>
      <c r="J42" s="44">
        <f>C42</f>
        <v>0</v>
      </c>
    </row>
    <row r="43" spans="1:10" ht="17.149999999999999" customHeight="1" x14ac:dyDescent="0.25">
      <c r="A43" s="644"/>
      <c r="B43" s="37" t="s">
        <v>58</v>
      </c>
      <c r="C43" s="42">
        <f>SUM(C41:C42)</f>
        <v>0</v>
      </c>
      <c r="D43" s="363"/>
      <c r="E43" s="363"/>
      <c r="F43" s="363"/>
      <c r="G43" s="363"/>
      <c r="H43" s="363"/>
      <c r="I43" s="363"/>
      <c r="J43" s="44">
        <f>SUM(J41:J42)</f>
        <v>0</v>
      </c>
    </row>
    <row r="44" spans="1:10" ht="8.15" customHeight="1" x14ac:dyDescent="0.3">
      <c r="A44" s="54"/>
      <c r="B44" s="40"/>
      <c r="C44" s="52"/>
      <c r="D44" s="52"/>
      <c r="E44" s="52"/>
      <c r="F44" s="52"/>
      <c r="G44" s="52"/>
      <c r="H44" s="52"/>
      <c r="I44" s="52"/>
      <c r="J44" s="50"/>
    </row>
    <row r="45" spans="1:10" ht="17.149999999999999" customHeight="1" x14ac:dyDescent="0.25">
      <c r="A45" s="641" t="s">
        <v>0</v>
      </c>
      <c r="B45" s="36" t="s">
        <v>85</v>
      </c>
      <c r="C45" s="42">
        <f>'Form B-2'!E88</f>
        <v>0</v>
      </c>
      <c r="D45" s="42">
        <f>'Form C-4'!O24</f>
        <v>0</v>
      </c>
      <c r="E45" s="42">
        <f>'Form C-5'!F22</f>
        <v>0</v>
      </c>
      <c r="F45" s="42">
        <f>'Form C-7'!F24</f>
        <v>0</v>
      </c>
      <c r="G45" s="363"/>
      <c r="H45" s="42">
        <f>SUM(D45:F45)</f>
        <v>0</v>
      </c>
      <c r="I45" s="363"/>
      <c r="J45" s="51">
        <f>C45+H45</f>
        <v>0</v>
      </c>
    </row>
    <row r="46" spans="1:10" ht="17.149999999999999" customHeight="1" x14ac:dyDescent="0.25">
      <c r="A46" s="642"/>
      <c r="B46" s="36" t="s">
        <v>69</v>
      </c>
      <c r="C46" s="42">
        <f>'Form B-2'!E82</f>
        <v>0</v>
      </c>
      <c r="D46" s="42">
        <f>'Form C-4'!P24</f>
        <v>0</v>
      </c>
      <c r="E46" s="42">
        <f>'Form C-5'!G22</f>
        <v>0</v>
      </c>
      <c r="F46" s="42">
        <f>'Form C-7'!G24</f>
        <v>0</v>
      </c>
      <c r="G46" s="363"/>
      <c r="H46" s="42">
        <f>SUM(D46:F46)</f>
        <v>0</v>
      </c>
      <c r="I46" s="363"/>
      <c r="J46" s="44">
        <f>C46+H46</f>
        <v>0</v>
      </c>
    </row>
    <row r="47" spans="1:10" ht="17.149999999999999" customHeight="1" x14ac:dyDescent="0.25">
      <c r="A47" s="644"/>
      <c r="B47" s="37" t="s">
        <v>58</v>
      </c>
      <c r="C47" s="42">
        <f>SUM(C45:C46)</f>
        <v>0</v>
      </c>
      <c r="D47" s="42">
        <f>SUM(D45:D46)</f>
        <v>0</v>
      </c>
      <c r="E47" s="42">
        <f>SUM(E45:E46)</f>
        <v>0</v>
      </c>
      <c r="F47" s="42">
        <f>SUM(F45:F46)</f>
        <v>0</v>
      </c>
      <c r="G47" s="363"/>
      <c r="H47" s="42">
        <f>SUM(H45:H46)</f>
        <v>0</v>
      </c>
      <c r="I47" s="363"/>
      <c r="J47" s="44">
        <f>SUM(J45:J46)</f>
        <v>0</v>
      </c>
    </row>
    <row r="48" spans="1:10" ht="8.15" customHeight="1" x14ac:dyDescent="0.3">
      <c r="A48" s="54"/>
      <c r="B48" s="40"/>
      <c r="C48" s="40"/>
      <c r="D48" s="40"/>
      <c r="E48" s="40"/>
      <c r="F48" s="40"/>
      <c r="G48" s="40"/>
      <c r="H48" s="40"/>
      <c r="I48" s="40"/>
      <c r="J48" s="39"/>
    </row>
    <row r="49" spans="1:11" ht="8.15" customHeight="1" x14ac:dyDescent="0.3">
      <c r="A49" s="54"/>
      <c r="B49" s="40"/>
      <c r="C49" s="40"/>
      <c r="D49" s="40"/>
      <c r="E49" s="40"/>
      <c r="F49" s="40"/>
      <c r="G49" s="40"/>
      <c r="H49" s="40"/>
      <c r="I49" s="40"/>
      <c r="J49" s="39"/>
    </row>
    <row r="50" spans="1:11" ht="17.149999999999999" customHeight="1" x14ac:dyDescent="0.25">
      <c r="A50" s="641" t="s">
        <v>302</v>
      </c>
      <c r="B50" s="36" t="s">
        <v>312</v>
      </c>
      <c r="C50" s="42">
        <f>C23+C35</f>
        <v>0</v>
      </c>
      <c r="D50" s="42">
        <f>D29</f>
        <v>0</v>
      </c>
      <c r="E50" s="42">
        <f>E29</f>
        <v>0</v>
      </c>
      <c r="F50" s="42">
        <f>F29</f>
        <v>0</v>
      </c>
      <c r="G50" s="42">
        <f>G29</f>
        <v>0</v>
      </c>
      <c r="H50" s="42">
        <f>H29</f>
        <v>0</v>
      </c>
      <c r="I50" s="42">
        <f>I13</f>
        <v>0</v>
      </c>
      <c r="J50" s="43">
        <f>SUM(C50:I50)-H29</f>
        <v>0</v>
      </c>
      <c r="K50" s="118"/>
    </row>
    <row r="51" spans="1:11" ht="17.149999999999999" customHeight="1" x14ac:dyDescent="0.25">
      <c r="A51" s="642"/>
      <c r="B51" s="36" t="s">
        <v>311</v>
      </c>
      <c r="C51" s="42">
        <f>C19+C24+C36+C41+C45</f>
        <v>0</v>
      </c>
      <c r="D51" s="42">
        <f>D30+D45</f>
        <v>0</v>
      </c>
      <c r="E51" s="42">
        <f>E30+E45</f>
        <v>0</v>
      </c>
      <c r="F51" s="42">
        <f>F30+F45</f>
        <v>0</v>
      </c>
      <c r="G51" s="42">
        <f>G30</f>
        <v>0</v>
      </c>
      <c r="H51" s="42">
        <f>H30+H45</f>
        <v>0</v>
      </c>
      <c r="I51" s="42">
        <f>I14</f>
        <v>0</v>
      </c>
      <c r="J51" s="43">
        <f>SUM(C51:I51)-H30</f>
        <v>0</v>
      </c>
    </row>
    <row r="52" spans="1:11" ht="17.149999999999999" customHeight="1" x14ac:dyDescent="0.25">
      <c r="A52" s="642"/>
      <c r="B52" s="103" t="s">
        <v>344</v>
      </c>
      <c r="C52" s="107">
        <f>SUM(C50+C51)</f>
        <v>0</v>
      </c>
      <c r="D52" s="107">
        <f t="shared" ref="D52:H52" si="2">SUM(D50+D51)</f>
        <v>0</v>
      </c>
      <c r="E52" s="107">
        <f t="shared" si="2"/>
        <v>0</v>
      </c>
      <c r="F52" s="107">
        <f t="shared" si="2"/>
        <v>0</v>
      </c>
      <c r="G52" s="107">
        <f t="shared" si="2"/>
        <v>0</v>
      </c>
      <c r="H52" s="107">
        <f t="shared" si="2"/>
        <v>0</v>
      </c>
      <c r="I52" s="107">
        <f t="shared" ref="I52" si="3">SUM(I50+I51)</f>
        <v>0</v>
      </c>
      <c r="J52" s="43">
        <f>SUM(C52:I52)-H31</f>
        <v>0</v>
      </c>
    </row>
    <row r="53" spans="1:11" ht="17.149999999999999" customHeight="1" x14ac:dyDescent="0.25">
      <c r="A53" s="642"/>
      <c r="B53" s="36" t="s">
        <v>69</v>
      </c>
      <c r="C53" s="42">
        <f>C20+C26+C38+C46+C42</f>
        <v>0</v>
      </c>
      <c r="D53" s="42">
        <f t="shared" ref="D53:F53" si="4">D32+D46</f>
        <v>0</v>
      </c>
      <c r="E53" s="42">
        <f t="shared" si="4"/>
        <v>0</v>
      </c>
      <c r="F53" s="42">
        <f t="shared" si="4"/>
        <v>0</v>
      </c>
      <c r="G53" s="42">
        <f>G32</f>
        <v>0</v>
      </c>
      <c r="H53" s="42">
        <f>H32+H46</f>
        <v>0</v>
      </c>
      <c r="I53" s="42">
        <f>I16</f>
        <v>0</v>
      </c>
      <c r="J53" s="44">
        <f>SUM(C53:I53)-H32</f>
        <v>0</v>
      </c>
    </row>
    <row r="54" spans="1:11" ht="17.149999999999999" customHeight="1" thickBot="1" x14ac:dyDescent="0.3">
      <c r="A54" s="643"/>
      <c r="B54" s="41" t="s">
        <v>78</v>
      </c>
      <c r="C54" s="45">
        <f>SUM(C52:C53)</f>
        <v>0</v>
      </c>
      <c r="D54" s="45">
        <f t="shared" ref="D54:I54" si="5">SUM(D52:D53)</f>
        <v>0</v>
      </c>
      <c r="E54" s="45">
        <f t="shared" si="5"/>
        <v>0</v>
      </c>
      <c r="F54" s="45">
        <f t="shared" si="5"/>
        <v>0</v>
      </c>
      <c r="G54" s="45">
        <f t="shared" si="5"/>
        <v>0</v>
      </c>
      <c r="H54" s="45">
        <f t="shared" si="5"/>
        <v>0</v>
      </c>
      <c r="I54" s="45">
        <f t="shared" si="5"/>
        <v>0</v>
      </c>
      <c r="J54" s="46">
        <f>SUM(C54:I54)-H33</f>
        <v>0</v>
      </c>
    </row>
  </sheetData>
  <sheetProtection algorithmName="SHA-512" hashValue="Qam1hK3wliguqKckozbvjUYTEd0LIy+gOkKJudKOUqOD5WEjzhgbF/fcGyokrLZw5A4/3rTuiCmq2fCwj7Y1RA==" saltValue="yKpEl2EvH36Cy/WKEDZdFw==" spinCount="100000" sheet="1" selectLockedCells="1" selectUnlockedCells="1"/>
  <mergeCells count="24">
    <mergeCell ref="H11:H12"/>
    <mergeCell ref="A10:A12"/>
    <mergeCell ref="C10:C12"/>
    <mergeCell ref="I10:I12"/>
    <mergeCell ref="A8:J8"/>
    <mergeCell ref="B10:B12"/>
    <mergeCell ref="J10:J12"/>
    <mergeCell ref="D10:H10"/>
    <mergeCell ref="G11:G12"/>
    <mergeCell ref="A1:J1"/>
    <mergeCell ref="C2:J2"/>
    <mergeCell ref="C3:J3"/>
    <mergeCell ref="A5:J5"/>
    <mergeCell ref="A7:J7"/>
    <mergeCell ref="A13:A17"/>
    <mergeCell ref="D11:E11"/>
    <mergeCell ref="F11:F12"/>
    <mergeCell ref="A50:A54"/>
    <mergeCell ref="A45:A47"/>
    <mergeCell ref="A29:A33"/>
    <mergeCell ref="A41:A43"/>
    <mergeCell ref="A19:A21"/>
    <mergeCell ref="A23:A27"/>
    <mergeCell ref="A35:A39"/>
  </mergeCells>
  <phoneticPr fontId="19" type="noConversion"/>
  <printOptions horizontalCentered="1"/>
  <pageMargins left="0.3" right="0.3" top="0.5" bottom="0.5" header="0.5" footer="0.5"/>
  <pageSetup scale="60" orientation="landscape" r:id="rId1"/>
  <headerFooter alignWithMargins="0">
    <oddFooter>&amp;LMaryland Department of Transportation
Maryland Transit Administration
Office of Local Transit Support&amp;C&amp;D&amp;R&amp;F
&amp;A</oddFooter>
  </headerFooter>
  <colBreaks count="1" manualBreakCount="1">
    <brk id="18" max="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9BACD-D29F-4C2C-9C31-C038E65BC612}">
  <dimension ref="A1:O53"/>
  <sheetViews>
    <sheetView workbookViewId="0">
      <selection activeCell="C11" sqref="C11"/>
    </sheetView>
  </sheetViews>
  <sheetFormatPr defaultRowHeight="14.5" x14ac:dyDescent="0.35"/>
  <cols>
    <col min="1" max="1" width="27.81640625" style="573" customWidth="1"/>
    <col min="2" max="2" width="39.7265625" style="573" customWidth="1"/>
    <col min="3" max="3" width="8.7265625" style="573"/>
    <col min="4" max="4" width="23.54296875" style="572" bestFit="1" customWidth="1"/>
    <col min="5" max="5" width="20.7265625" style="57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17" t="s">
        <v>345</v>
      </c>
      <c r="B5" s="818"/>
      <c r="C5" s="818"/>
      <c r="D5" s="818"/>
      <c r="E5" s="593"/>
    </row>
    <row r="6" spans="1:15" ht="45.5" thickBot="1" x14ac:dyDescent="0.4">
      <c r="A6" s="592" t="s">
        <v>346</v>
      </c>
      <c r="B6" s="591" t="s">
        <v>347</v>
      </c>
      <c r="C6" s="591" t="s">
        <v>348</v>
      </c>
      <c r="D6" s="599" t="s">
        <v>532</v>
      </c>
      <c r="E6" s="598" t="s">
        <v>379</v>
      </c>
    </row>
    <row r="7" spans="1:15" ht="31.5" thickBot="1" x14ac:dyDescent="0.4">
      <c r="A7" s="592">
        <v>1</v>
      </c>
      <c r="B7" s="597" t="s">
        <v>531</v>
      </c>
      <c r="C7" s="596"/>
      <c r="D7" s="595">
        <v>264766</v>
      </c>
      <c r="E7" s="594">
        <f>D7*C7</f>
        <v>0</v>
      </c>
    </row>
    <row r="8" spans="1:15" ht="15.5" thickBot="1" x14ac:dyDescent="0.4">
      <c r="A8" s="819"/>
      <c r="B8" s="819"/>
      <c r="C8" s="819"/>
      <c r="D8" s="819"/>
    </row>
    <row r="9" spans="1:15" ht="15.5" thickBot="1" x14ac:dyDescent="0.4">
      <c r="A9" s="817" t="s">
        <v>349</v>
      </c>
      <c r="B9" s="818"/>
      <c r="C9" s="818"/>
      <c r="D9" s="818"/>
      <c r="E9" s="593"/>
    </row>
    <row r="10" spans="1:15" ht="15.5" thickBot="1" x14ac:dyDescent="0.4">
      <c r="A10" s="592" t="s">
        <v>346</v>
      </c>
      <c r="B10" s="591" t="s">
        <v>347</v>
      </c>
      <c r="C10" s="591" t="s">
        <v>348</v>
      </c>
      <c r="D10" s="590" t="s">
        <v>350</v>
      </c>
      <c r="E10" s="590" t="s">
        <v>379</v>
      </c>
    </row>
    <row r="11" spans="1:15" ht="16" thickBot="1" x14ac:dyDescent="0.4">
      <c r="A11" s="583">
        <v>1</v>
      </c>
      <c r="B11" s="582" t="s">
        <v>530</v>
      </c>
      <c r="C11" s="581"/>
      <c r="D11" s="588">
        <v>0</v>
      </c>
      <c r="E11" s="588">
        <f t="shared" ref="E11:E48" si="0">C11*D11</f>
        <v>0</v>
      </c>
    </row>
    <row r="12" spans="1:15" ht="16" thickBot="1" x14ac:dyDescent="0.4">
      <c r="A12" s="583">
        <v>2</v>
      </c>
      <c r="B12" s="582" t="s">
        <v>380</v>
      </c>
      <c r="C12" s="581"/>
      <c r="D12" s="588">
        <v>1982</v>
      </c>
      <c r="E12" s="588">
        <f t="shared" si="0"/>
        <v>0</v>
      </c>
    </row>
    <row r="13" spans="1:15" ht="16" thickBot="1" x14ac:dyDescent="0.4">
      <c r="A13" s="583">
        <v>3</v>
      </c>
      <c r="B13" s="582" t="s">
        <v>529</v>
      </c>
      <c r="C13" s="581"/>
      <c r="D13" s="588">
        <v>-490</v>
      </c>
      <c r="E13" s="588">
        <f t="shared" si="0"/>
        <v>0</v>
      </c>
    </row>
    <row r="14" spans="1:15" ht="16" thickBot="1" x14ac:dyDescent="0.4">
      <c r="A14" s="583">
        <v>4</v>
      </c>
      <c r="B14" s="582" t="s">
        <v>528</v>
      </c>
      <c r="C14" s="585"/>
      <c r="D14" s="584">
        <v>0</v>
      </c>
      <c r="E14" s="584">
        <f t="shared" si="0"/>
        <v>0</v>
      </c>
    </row>
    <row r="15" spans="1:15" ht="16" thickBot="1" x14ac:dyDescent="0.4">
      <c r="A15" s="583">
        <v>5</v>
      </c>
      <c r="B15" s="582" t="s">
        <v>527</v>
      </c>
      <c r="C15" s="581"/>
      <c r="D15" s="588">
        <v>0</v>
      </c>
      <c r="E15" s="588">
        <f t="shared" si="0"/>
        <v>0</v>
      </c>
    </row>
    <row r="16" spans="1:15" ht="16" thickBot="1" x14ac:dyDescent="0.4">
      <c r="A16" s="583">
        <v>6</v>
      </c>
      <c r="B16" s="582" t="s">
        <v>526</v>
      </c>
      <c r="C16" s="581"/>
      <c r="D16" s="588">
        <v>0</v>
      </c>
      <c r="E16" s="588">
        <f t="shared" si="0"/>
        <v>0</v>
      </c>
    </row>
    <row r="17" spans="1:5" ht="16" thickBot="1" x14ac:dyDescent="0.4">
      <c r="A17" s="583">
        <v>7</v>
      </c>
      <c r="B17" s="582" t="s">
        <v>525</v>
      </c>
      <c r="C17" s="585"/>
      <c r="D17" s="584">
        <v>0</v>
      </c>
      <c r="E17" s="584">
        <f t="shared" si="0"/>
        <v>0</v>
      </c>
    </row>
    <row r="18" spans="1:5" ht="16" thickBot="1" x14ac:dyDescent="0.4">
      <c r="A18" s="583">
        <v>8</v>
      </c>
      <c r="B18" s="582" t="s">
        <v>370</v>
      </c>
      <c r="C18" s="581"/>
      <c r="D18" s="588">
        <v>3985</v>
      </c>
      <c r="E18" s="588">
        <f t="shared" si="0"/>
        <v>0</v>
      </c>
    </row>
    <row r="19" spans="1:5" ht="16" thickBot="1" x14ac:dyDescent="0.4">
      <c r="A19" s="587">
        <v>9</v>
      </c>
      <c r="B19" s="586" t="s">
        <v>524</v>
      </c>
      <c r="C19" s="585"/>
      <c r="D19" s="584">
        <v>0</v>
      </c>
      <c r="E19" s="584">
        <f t="shared" si="0"/>
        <v>0</v>
      </c>
    </row>
    <row r="20" spans="1:5" ht="16" thickBot="1" x14ac:dyDescent="0.4">
      <c r="A20" s="583">
        <v>9.1</v>
      </c>
      <c r="B20" s="582" t="s">
        <v>523</v>
      </c>
      <c r="C20" s="581"/>
      <c r="D20" s="588">
        <v>980</v>
      </c>
      <c r="E20" s="588">
        <f t="shared" si="0"/>
        <v>0</v>
      </c>
    </row>
    <row r="21" spans="1:5" ht="16" thickBot="1" x14ac:dyDescent="0.4">
      <c r="A21" s="583">
        <v>9.1999999999999993</v>
      </c>
      <c r="B21" s="582" t="s">
        <v>522</v>
      </c>
      <c r="C21" s="581"/>
      <c r="D21" s="588">
        <v>1265</v>
      </c>
      <c r="E21" s="588">
        <f t="shared" si="0"/>
        <v>0</v>
      </c>
    </row>
    <row r="22" spans="1:5" ht="16" thickBot="1" x14ac:dyDescent="0.4">
      <c r="A22" s="583">
        <v>9.3000000000000007</v>
      </c>
      <c r="B22" s="582" t="s">
        <v>521</v>
      </c>
      <c r="C22" s="581"/>
      <c r="D22" s="588">
        <v>1886</v>
      </c>
      <c r="E22" s="588">
        <f t="shared" si="0"/>
        <v>0</v>
      </c>
    </row>
    <row r="23" spans="1:5" ht="16" thickBot="1" x14ac:dyDescent="0.4">
      <c r="A23" s="583">
        <v>10</v>
      </c>
      <c r="B23" s="582" t="s">
        <v>520</v>
      </c>
      <c r="C23" s="585"/>
      <c r="D23" s="584"/>
      <c r="E23" s="584">
        <f t="shared" si="0"/>
        <v>0</v>
      </c>
    </row>
    <row r="24" spans="1:5" ht="16" thickBot="1" x14ac:dyDescent="0.4">
      <c r="A24" s="583">
        <v>11</v>
      </c>
      <c r="B24" s="582" t="s">
        <v>519</v>
      </c>
      <c r="C24" s="581"/>
      <c r="D24" s="588">
        <v>439</v>
      </c>
      <c r="E24" s="588">
        <f t="shared" si="0"/>
        <v>0</v>
      </c>
    </row>
    <row r="25" spans="1:5" ht="16" thickBot="1" x14ac:dyDescent="0.4">
      <c r="A25" s="583">
        <v>12</v>
      </c>
      <c r="B25" s="582" t="s">
        <v>381</v>
      </c>
      <c r="C25" s="585"/>
      <c r="D25" s="584"/>
      <c r="E25" s="584">
        <f t="shared" si="0"/>
        <v>0</v>
      </c>
    </row>
    <row r="26" spans="1:5" ht="16" thickBot="1" x14ac:dyDescent="0.4">
      <c r="A26" s="583">
        <v>13</v>
      </c>
      <c r="B26" s="582" t="s">
        <v>518</v>
      </c>
      <c r="C26" s="581"/>
      <c r="D26" s="588">
        <v>385</v>
      </c>
      <c r="E26" s="588">
        <f t="shared" si="0"/>
        <v>0</v>
      </c>
    </row>
    <row r="27" spans="1:5" ht="16" thickBot="1" x14ac:dyDescent="0.4">
      <c r="A27" s="587">
        <v>14</v>
      </c>
      <c r="B27" s="586" t="s">
        <v>517</v>
      </c>
      <c r="C27" s="585"/>
      <c r="D27" s="584"/>
      <c r="E27" s="584">
        <f t="shared" si="0"/>
        <v>0</v>
      </c>
    </row>
    <row r="28" spans="1:5" ht="16" thickBot="1" x14ac:dyDescent="0.4">
      <c r="A28" s="583">
        <v>14.1</v>
      </c>
      <c r="B28" s="582" t="s">
        <v>516</v>
      </c>
      <c r="C28" s="581"/>
      <c r="D28" s="589">
        <v>7828</v>
      </c>
      <c r="E28" s="588">
        <f t="shared" si="0"/>
        <v>0</v>
      </c>
    </row>
    <row r="29" spans="1:5" ht="16" thickBot="1" x14ac:dyDescent="0.4">
      <c r="A29" s="583">
        <v>14.2</v>
      </c>
      <c r="B29" s="582" t="s">
        <v>515</v>
      </c>
      <c r="C29" s="581"/>
      <c r="D29" s="588">
        <v>11194</v>
      </c>
      <c r="E29" s="588">
        <f t="shared" si="0"/>
        <v>0</v>
      </c>
    </row>
    <row r="30" spans="1:5" ht="16" thickBot="1" x14ac:dyDescent="0.4">
      <c r="A30" s="583">
        <v>14.3</v>
      </c>
      <c r="B30" s="582" t="s">
        <v>514</v>
      </c>
      <c r="C30" s="581"/>
      <c r="D30" s="588">
        <v>5783</v>
      </c>
      <c r="E30" s="588">
        <f t="shared" si="0"/>
        <v>0</v>
      </c>
    </row>
    <row r="31" spans="1:5" ht="16" thickBot="1" x14ac:dyDescent="0.4">
      <c r="A31" s="587">
        <v>15</v>
      </c>
      <c r="B31" s="586" t="s">
        <v>513</v>
      </c>
      <c r="C31" s="585"/>
      <c r="D31" s="584"/>
      <c r="E31" s="584">
        <f t="shared" si="0"/>
        <v>0</v>
      </c>
    </row>
    <row r="32" spans="1:5" ht="31.5" thickBot="1" x14ac:dyDescent="0.4">
      <c r="A32" s="583">
        <v>15.1</v>
      </c>
      <c r="B32" s="582" t="s">
        <v>512</v>
      </c>
      <c r="C32" s="581"/>
      <c r="D32" s="588">
        <v>0</v>
      </c>
      <c r="E32" s="588">
        <f t="shared" si="0"/>
        <v>0</v>
      </c>
    </row>
    <row r="33" spans="1:5" ht="31.5" thickBot="1" x14ac:dyDescent="0.4">
      <c r="A33" s="583">
        <v>15.2</v>
      </c>
      <c r="B33" s="582" t="s">
        <v>511</v>
      </c>
      <c r="C33" s="581"/>
      <c r="D33" s="588">
        <v>1570</v>
      </c>
      <c r="E33" s="588">
        <f t="shared" si="0"/>
        <v>0</v>
      </c>
    </row>
    <row r="34" spans="1:5" ht="47" thickBot="1" x14ac:dyDescent="0.4">
      <c r="A34" s="583">
        <v>15.3</v>
      </c>
      <c r="B34" s="582" t="s">
        <v>510</v>
      </c>
      <c r="C34" s="581"/>
      <c r="D34" s="588">
        <v>3268</v>
      </c>
      <c r="E34" s="588">
        <f t="shared" si="0"/>
        <v>0</v>
      </c>
    </row>
    <row r="35" spans="1:5" ht="16" thickBot="1" x14ac:dyDescent="0.4">
      <c r="A35" s="583">
        <v>15.4</v>
      </c>
      <c r="B35" s="582" t="s">
        <v>509</v>
      </c>
      <c r="C35" s="581"/>
      <c r="D35" s="588">
        <v>7574</v>
      </c>
      <c r="E35" s="588">
        <f t="shared" si="0"/>
        <v>0</v>
      </c>
    </row>
    <row r="36" spans="1:5" ht="31.5" thickBot="1" x14ac:dyDescent="0.4">
      <c r="A36" s="583">
        <v>15.5</v>
      </c>
      <c r="B36" s="582" t="s">
        <v>508</v>
      </c>
      <c r="C36" s="581"/>
      <c r="D36" s="588">
        <v>388</v>
      </c>
      <c r="E36" s="588">
        <f t="shared" si="0"/>
        <v>0</v>
      </c>
    </row>
    <row r="37" spans="1:5" ht="16" thickBot="1" x14ac:dyDescent="0.4">
      <c r="A37" s="583">
        <v>16</v>
      </c>
      <c r="B37" s="582" t="s">
        <v>507</v>
      </c>
      <c r="C37" s="581"/>
      <c r="D37" s="588">
        <v>0</v>
      </c>
      <c r="E37" s="588">
        <f t="shared" si="0"/>
        <v>0</v>
      </c>
    </row>
    <row r="38" spans="1:5" ht="16" thickBot="1" x14ac:dyDescent="0.4">
      <c r="A38" s="583">
        <v>17</v>
      </c>
      <c r="B38" s="582" t="s">
        <v>382</v>
      </c>
      <c r="C38" s="581"/>
      <c r="D38" s="588">
        <v>6000</v>
      </c>
      <c r="E38" s="588">
        <f t="shared" si="0"/>
        <v>0</v>
      </c>
    </row>
    <row r="39" spans="1:5" ht="16" thickBot="1" x14ac:dyDescent="0.4">
      <c r="A39" s="587">
        <v>18</v>
      </c>
      <c r="B39" s="586" t="s">
        <v>506</v>
      </c>
      <c r="C39" s="585"/>
      <c r="D39" s="584"/>
      <c r="E39" s="584">
        <f t="shared" si="0"/>
        <v>0</v>
      </c>
    </row>
    <row r="40" spans="1:5" ht="16" thickBot="1" x14ac:dyDescent="0.4">
      <c r="A40" s="583">
        <v>18.100000000000001</v>
      </c>
      <c r="B40" s="582" t="s">
        <v>505</v>
      </c>
      <c r="C40" s="585"/>
      <c r="D40" s="584"/>
      <c r="E40" s="584">
        <f t="shared" si="0"/>
        <v>0</v>
      </c>
    </row>
    <row r="41" spans="1:5" ht="31.5" thickBot="1" x14ac:dyDescent="0.4">
      <c r="A41" s="583">
        <v>18.2</v>
      </c>
      <c r="B41" s="582" t="s">
        <v>504</v>
      </c>
      <c r="C41" s="585"/>
      <c r="D41" s="584"/>
      <c r="E41" s="584">
        <f t="shared" si="0"/>
        <v>0</v>
      </c>
    </row>
    <row r="42" spans="1:5" ht="16" thickBot="1" x14ac:dyDescent="0.4">
      <c r="A42" s="583">
        <v>19</v>
      </c>
      <c r="B42" s="582" t="s">
        <v>503</v>
      </c>
      <c r="C42" s="585"/>
      <c r="D42" s="584"/>
      <c r="E42" s="584">
        <f t="shared" si="0"/>
        <v>0</v>
      </c>
    </row>
    <row r="43" spans="1:5" ht="16" thickBot="1" x14ac:dyDescent="0.4">
      <c r="A43" s="583">
        <v>20</v>
      </c>
      <c r="B43" s="582" t="s">
        <v>502</v>
      </c>
      <c r="C43" s="581"/>
      <c r="D43" s="588">
        <v>1950</v>
      </c>
      <c r="E43" s="588">
        <f t="shared" si="0"/>
        <v>0</v>
      </c>
    </row>
    <row r="44" spans="1:5" ht="16" thickBot="1" x14ac:dyDescent="0.4">
      <c r="A44" s="583">
        <v>21</v>
      </c>
      <c r="B44" s="582" t="s">
        <v>501</v>
      </c>
      <c r="C44" s="585"/>
      <c r="D44" s="584"/>
      <c r="E44" s="584">
        <f t="shared" si="0"/>
        <v>0</v>
      </c>
    </row>
    <row r="45" spans="1:5" ht="16" thickBot="1" x14ac:dyDescent="0.4">
      <c r="A45" s="587">
        <v>22</v>
      </c>
      <c r="B45" s="586" t="s">
        <v>484</v>
      </c>
      <c r="C45" s="585"/>
      <c r="D45" s="584"/>
      <c r="E45" s="584">
        <f t="shared" si="0"/>
        <v>0</v>
      </c>
    </row>
    <row r="46" spans="1:5" ht="31.5" thickBot="1" x14ac:dyDescent="0.4">
      <c r="A46" s="583">
        <v>22.1</v>
      </c>
      <c r="B46" s="582" t="s">
        <v>483</v>
      </c>
      <c r="C46" s="581"/>
      <c r="D46" s="580">
        <v>7082</v>
      </c>
      <c r="E46" s="580">
        <f t="shared" si="0"/>
        <v>0</v>
      </c>
    </row>
    <row r="47" spans="1:5" ht="16" thickBot="1" x14ac:dyDescent="0.4">
      <c r="A47" s="583">
        <v>22.2</v>
      </c>
      <c r="B47" s="582" t="s">
        <v>482</v>
      </c>
      <c r="C47" s="581"/>
      <c r="D47" s="580">
        <v>7862</v>
      </c>
      <c r="E47" s="580">
        <f t="shared" si="0"/>
        <v>0</v>
      </c>
    </row>
    <row r="48" spans="1:5" ht="16" thickBot="1" x14ac:dyDescent="0.4">
      <c r="A48" s="583">
        <v>22.3</v>
      </c>
      <c r="B48" s="582" t="s">
        <v>481</v>
      </c>
      <c r="C48" s="581"/>
      <c r="D48" s="580">
        <v>2988</v>
      </c>
      <c r="E48" s="580">
        <f t="shared" si="0"/>
        <v>0</v>
      </c>
    </row>
    <row r="49" spans="1:5" ht="16" thickBot="1" x14ac:dyDescent="0.4">
      <c r="A49" s="579"/>
      <c r="B49" s="578" t="s">
        <v>358</v>
      </c>
      <c r="C49" s="577"/>
      <c r="D49" s="576"/>
      <c r="E49" s="576">
        <f>SUM(E11:E48)</f>
        <v>0</v>
      </c>
    </row>
    <row r="50" spans="1:5" ht="16" thickBot="1" x14ac:dyDescent="0.4">
      <c r="A50" s="820"/>
      <c r="B50" s="820"/>
      <c r="C50" s="820"/>
      <c r="D50" s="820"/>
    </row>
    <row r="51" spans="1:5" ht="18" thickBot="1" x14ac:dyDescent="0.4">
      <c r="D51" s="575" t="s">
        <v>361</v>
      </c>
      <c r="E51" s="574">
        <f>E49+E7</f>
        <v>0</v>
      </c>
    </row>
    <row r="52" spans="1:5" ht="15" thickBot="1" x14ac:dyDescent="0.4"/>
    <row r="53" spans="1:5" ht="50.15" customHeight="1" x14ac:dyDescent="0.35">
      <c r="A53" s="821" t="s">
        <v>355</v>
      </c>
      <c r="B53" s="821"/>
      <c r="C53" s="821"/>
      <c r="D53" s="821"/>
      <c r="E53" s="821"/>
    </row>
  </sheetData>
  <sheetProtection algorithmName="SHA-512" hashValue="AjSP4SwuIG5rEkZzaDwwWeL3++hpC5d45u1GctmfCSx4m+IZISZ5HENk7xsW5SlYTARstAHEoQMjxqlmtqZ0fg==" saltValue="Ik8CCxZTRDTwleCvmEq9Cw==" spinCount="100000" sheet="1" objects="1" scenarios="1" selectLockedCells="1"/>
  <protectedRanges>
    <protectedRange sqref="C53" name="Range1_3"/>
    <protectedRange sqref="C27" name="Range1_2"/>
    <protectedRange sqref="C19" name="Range1"/>
    <protectedRange sqref="C31" name="Range1_2_1"/>
    <protectedRange sqref="C39" name="Range1_1"/>
  </protectedRanges>
  <mergeCells count="7">
    <mergeCell ref="B2:C2"/>
    <mergeCell ref="B3:C3"/>
    <mergeCell ref="A5:D5"/>
    <mergeCell ref="A8:D8"/>
    <mergeCell ref="A9:D9"/>
    <mergeCell ref="A50:D50"/>
    <mergeCell ref="A53:E5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2EF29-F676-46E7-95A2-4456B970BFD5}">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3.54296875" style="571" bestFit="1" customWidth="1"/>
    <col min="5" max="5" width="20.7265625" style="571"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18"/>
      <c r="E5" s="608"/>
    </row>
    <row r="6" spans="1:15" s="573" customFormat="1" ht="45.5" thickBot="1" x14ac:dyDescent="0.3">
      <c r="A6" s="592" t="s">
        <v>346</v>
      </c>
      <c r="B6" s="591" t="s">
        <v>347</v>
      </c>
      <c r="C6" s="591" t="s">
        <v>348</v>
      </c>
      <c r="D6" s="611" t="s">
        <v>532</v>
      </c>
      <c r="E6" s="611" t="s">
        <v>495</v>
      </c>
    </row>
    <row r="7" spans="1:15" s="573" customFormat="1" ht="31.5" thickBot="1" x14ac:dyDescent="0.3">
      <c r="A7" s="592">
        <v>1</v>
      </c>
      <c r="B7" s="597" t="s">
        <v>534</v>
      </c>
      <c r="C7" s="610">
        <v>0</v>
      </c>
      <c r="D7" s="609">
        <v>166615</v>
      </c>
      <c r="E7" s="609">
        <f>C7*D7</f>
        <v>0</v>
      </c>
    </row>
    <row r="8" spans="1:15" s="573" customFormat="1" ht="15.5" thickBot="1" x14ac:dyDescent="0.3">
      <c r="A8" s="819"/>
      <c r="B8" s="819"/>
      <c r="C8" s="819"/>
      <c r="D8" s="819"/>
    </row>
    <row r="9" spans="1:15" s="573" customFormat="1" ht="15.5" thickBot="1" x14ac:dyDescent="0.3">
      <c r="A9" s="817" t="s">
        <v>349</v>
      </c>
      <c r="B9" s="818"/>
      <c r="C9" s="818"/>
      <c r="D9" s="818"/>
      <c r="E9" s="608"/>
    </row>
    <row r="10" spans="1:15" s="573" customFormat="1" ht="15.5" thickBot="1" x14ac:dyDescent="0.3">
      <c r="A10" s="592" t="s">
        <v>346</v>
      </c>
      <c r="B10" s="591" t="s">
        <v>347</v>
      </c>
      <c r="C10" s="591" t="s">
        <v>348</v>
      </c>
      <c r="D10" s="591" t="s">
        <v>350</v>
      </c>
      <c r="E10" s="591" t="s">
        <v>379</v>
      </c>
    </row>
    <row r="11" spans="1:15" s="573" customFormat="1" ht="16" thickBot="1" x14ac:dyDescent="0.3">
      <c r="A11" s="583">
        <v>1</v>
      </c>
      <c r="B11" s="582" t="s">
        <v>530</v>
      </c>
      <c r="C11" s="581"/>
      <c r="D11" s="605">
        <v>5435</v>
      </c>
      <c r="E11" s="605">
        <f t="shared" ref="E11:E48" si="0">C11*D11</f>
        <v>0</v>
      </c>
    </row>
    <row r="12" spans="1:15" s="573" customFormat="1" ht="16" thickBot="1" x14ac:dyDescent="0.3">
      <c r="A12" s="583">
        <v>2</v>
      </c>
      <c r="B12" s="582" t="s">
        <v>380</v>
      </c>
      <c r="C12" s="581"/>
      <c r="D12" s="605">
        <v>1982</v>
      </c>
      <c r="E12" s="605">
        <f t="shared" si="0"/>
        <v>0</v>
      </c>
    </row>
    <row r="13" spans="1:15" s="573" customFormat="1" ht="16" thickBot="1" x14ac:dyDescent="0.3">
      <c r="A13" s="583">
        <v>3</v>
      </c>
      <c r="B13" s="582" t="s">
        <v>533</v>
      </c>
      <c r="C13" s="581"/>
      <c r="D13" s="605">
        <v>-528</v>
      </c>
      <c r="E13" s="605">
        <f t="shared" si="0"/>
        <v>0</v>
      </c>
    </row>
    <row r="14" spans="1:15" s="573" customFormat="1" ht="16" thickBot="1" x14ac:dyDescent="0.3">
      <c r="A14" s="583">
        <v>4</v>
      </c>
      <c r="B14" s="582" t="s">
        <v>528</v>
      </c>
      <c r="C14" s="585"/>
      <c r="D14" s="604">
        <v>0</v>
      </c>
      <c r="E14" s="604">
        <f t="shared" si="0"/>
        <v>0</v>
      </c>
    </row>
    <row r="15" spans="1:15" s="573" customFormat="1" ht="16" thickBot="1" x14ac:dyDescent="0.3">
      <c r="A15" s="583">
        <v>5</v>
      </c>
      <c r="B15" s="582" t="s">
        <v>527</v>
      </c>
      <c r="C15" s="581"/>
      <c r="D15" s="605">
        <v>0</v>
      </c>
      <c r="E15" s="605">
        <f t="shared" si="0"/>
        <v>0</v>
      </c>
    </row>
    <row r="16" spans="1:15" s="573" customFormat="1" ht="16" thickBot="1" x14ac:dyDescent="0.3">
      <c r="A16" s="583">
        <v>6</v>
      </c>
      <c r="B16" s="582" t="s">
        <v>526</v>
      </c>
      <c r="C16" s="581"/>
      <c r="D16" s="605">
        <v>0</v>
      </c>
      <c r="E16" s="605">
        <f t="shared" si="0"/>
        <v>0</v>
      </c>
    </row>
    <row r="17" spans="1:5" s="573" customFormat="1" ht="16" thickBot="1" x14ac:dyDescent="0.3">
      <c r="A17" s="583">
        <v>7</v>
      </c>
      <c r="B17" s="582" t="s">
        <v>525</v>
      </c>
      <c r="C17" s="585"/>
      <c r="D17" s="604">
        <v>0</v>
      </c>
      <c r="E17" s="604">
        <f t="shared" si="0"/>
        <v>0</v>
      </c>
    </row>
    <row r="18" spans="1:5" s="573" customFormat="1" ht="16" thickBot="1" x14ac:dyDescent="0.3">
      <c r="A18" s="583">
        <v>8</v>
      </c>
      <c r="B18" s="582" t="s">
        <v>370</v>
      </c>
      <c r="C18" s="581"/>
      <c r="D18" s="605">
        <v>4760</v>
      </c>
      <c r="E18" s="605">
        <f t="shared" si="0"/>
        <v>0</v>
      </c>
    </row>
    <row r="19" spans="1:5" s="573" customFormat="1" ht="16" thickBot="1" x14ac:dyDescent="0.3">
      <c r="A19" s="587">
        <v>9</v>
      </c>
      <c r="B19" s="586" t="s">
        <v>524</v>
      </c>
      <c r="C19" s="585"/>
      <c r="D19" s="584">
        <v>0</v>
      </c>
      <c r="E19" s="584">
        <f t="shared" si="0"/>
        <v>0</v>
      </c>
    </row>
    <row r="20" spans="1:5" s="573" customFormat="1" ht="16" thickBot="1" x14ac:dyDescent="0.3">
      <c r="A20" s="583">
        <v>9.1</v>
      </c>
      <c r="B20" s="582" t="s">
        <v>523</v>
      </c>
      <c r="C20" s="581"/>
      <c r="D20" s="605">
        <v>980</v>
      </c>
      <c r="E20" s="605">
        <f t="shared" si="0"/>
        <v>0</v>
      </c>
    </row>
    <row r="21" spans="1:5" s="573" customFormat="1" ht="16" thickBot="1" x14ac:dyDescent="0.3">
      <c r="A21" s="583">
        <v>9.1999999999999993</v>
      </c>
      <c r="B21" s="582" t="s">
        <v>522</v>
      </c>
      <c r="C21" s="581"/>
      <c r="D21" s="605">
        <v>2368</v>
      </c>
      <c r="E21" s="605">
        <f t="shared" si="0"/>
        <v>0</v>
      </c>
    </row>
    <row r="22" spans="1:5" s="573" customFormat="1" ht="16" thickBot="1" x14ac:dyDescent="0.3">
      <c r="A22" s="583">
        <v>9.3000000000000007</v>
      </c>
      <c r="B22" s="582" t="s">
        <v>521</v>
      </c>
      <c r="C22" s="581"/>
      <c r="D22" s="605">
        <v>2896</v>
      </c>
      <c r="E22" s="605">
        <f t="shared" si="0"/>
        <v>0</v>
      </c>
    </row>
    <row r="23" spans="1:5" s="573" customFormat="1" ht="16" thickBot="1" x14ac:dyDescent="0.3">
      <c r="A23" s="583">
        <v>10</v>
      </c>
      <c r="B23" s="582" t="s">
        <v>520</v>
      </c>
      <c r="C23" s="585"/>
      <c r="D23" s="604"/>
      <c r="E23" s="604">
        <f t="shared" si="0"/>
        <v>0</v>
      </c>
    </row>
    <row r="24" spans="1:5" s="573" customFormat="1" ht="16" thickBot="1" x14ac:dyDescent="0.3">
      <c r="A24" s="583">
        <v>11</v>
      </c>
      <c r="B24" s="582" t="s">
        <v>519</v>
      </c>
      <c r="C24" s="581"/>
      <c r="D24" s="605">
        <v>196</v>
      </c>
      <c r="E24" s="605">
        <f t="shared" si="0"/>
        <v>0</v>
      </c>
    </row>
    <row r="25" spans="1:5" s="573" customFormat="1" ht="16" thickBot="1" x14ac:dyDescent="0.3">
      <c r="A25" s="583">
        <v>12</v>
      </c>
      <c r="B25" s="582" t="s">
        <v>381</v>
      </c>
      <c r="C25" s="585"/>
      <c r="D25" s="604"/>
      <c r="E25" s="604">
        <f t="shared" si="0"/>
        <v>0</v>
      </c>
    </row>
    <row r="26" spans="1:5" s="573" customFormat="1" ht="16" thickBot="1" x14ac:dyDescent="0.3">
      <c r="A26" s="583">
        <v>13</v>
      </c>
      <c r="B26" s="582" t="s">
        <v>518</v>
      </c>
      <c r="C26" s="581"/>
      <c r="D26" s="605">
        <v>185</v>
      </c>
      <c r="E26" s="605">
        <f t="shared" si="0"/>
        <v>0</v>
      </c>
    </row>
    <row r="27" spans="1:5" s="573" customFormat="1" ht="16" thickBot="1" x14ac:dyDescent="0.3">
      <c r="A27" s="587">
        <v>14</v>
      </c>
      <c r="B27" s="586" t="s">
        <v>517</v>
      </c>
      <c r="C27" s="585"/>
      <c r="D27" s="584"/>
      <c r="E27" s="584">
        <f t="shared" si="0"/>
        <v>0</v>
      </c>
    </row>
    <row r="28" spans="1:5" s="573" customFormat="1" ht="16" thickBot="1" x14ac:dyDescent="0.3">
      <c r="A28" s="583">
        <v>14.1</v>
      </c>
      <c r="B28" s="582" t="s">
        <v>516</v>
      </c>
      <c r="C28" s="606"/>
      <c r="D28" s="607">
        <v>9971</v>
      </c>
      <c r="E28" s="605">
        <f t="shared" si="0"/>
        <v>0</v>
      </c>
    </row>
    <row r="29" spans="1:5" s="573" customFormat="1" ht="16" thickBot="1" x14ac:dyDescent="0.3">
      <c r="A29" s="583">
        <v>14.2</v>
      </c>
      <c r="B29" s="582" t="s">
        <v>515</v>
      </c>
      <c r="C29" s="606"/>
      <c r="D29" s="605">
        <v>12580</v>
      </c>
      <c r="E29" s="605">
        <f t="shared" si="0"/>
        <v>0</v>
      </c>
    </row>
    <row r="30" spans="1:5" s="573" customFormat="1" ht="16" thickBot="1" x14ac:dyDescent="0.3">
      <c r="A30" s="583">
        <v>14.3</v>
      </c>
      <c r="B30" s="582" t="s">
        <v>514</v>
      </c>
      <c r="C30" s="606"/>
      <c r="D30" s="605">
        <v>6941</v>
      </c>
      <c r="E30" s="605">
        <f t="shared" si="0"/>
        <v>0</v>
      </c>
    </row>
    <row r="31" spans="1:5" s="573" customFormat="1" ht="16" thickBot="1" x14ac:dyDescent="0.3">
      <c r="A31" s="587">
        <v>15</v>
      </c>
      <c r="B31" s="586" t="s">
        <v>513</v>
      </c>
      <c r="C31" s="585"/>
      <c r="D31" s="584"/>
      <c r="E31" s="584">
        <f t="shared" si="0"/>
        <v>0</v>
      </c>
    </row>
    <row r="32" spans="1:5" s="573" customFormat="1" ht="31.5" thickBot="1" x14ac:dyDescent="0.3">
      <c r="A32" s="583">
        <v>15.1</v>
      </c>
      <c r="B32" s="582" t="s">
        <v>512</v>
      </c>
      <c r="C32" s="581"/>
      <c r="D32" s="605">
        <v>25</v>
      </c>
      <c r="E32" s="605">
        <f t="shared" si="0"/>
        <v>0</v>
      </c>
    </row>
    <row r="33" spans="1:5" s="573" customFormat="1" ht="31.5" thickBot="1" x14ac:dyDescent="0.3">
      <c r="A33" s="583">
        <v>15.2</v>
      </c>
      <c r="B33" s="582" t="s">
        <v>511</v>
      </c>
      <c r="C33" s="581"/>
      <c r="D33" s="605">
        <v>1570</v>
      </c>
      <c r="E33" s="605">
        <f t="shared" si="0"/>
        <v>0</v>
      </c>
    </row>
    <row r="34" spans="1:5" s="573" customFormat="1" ht="47" thickBot="1" x14ac:dyDescent="0.3">
      <c r="A34" s="583">
        <v>15.3</v>
      </c>
      <c r="B34" s="582" t="s">
        <v>510</v>
      </c>
      <c r="C34" s="581"/>
      <c r="D34" s="605">
        <v>3268</v>
      </c>
      <c r="E34" s="605">
        <f t="shared" si="0"/>
        <v>0</v>
      </c>
    </row>
    <row r="35" spans="1:5" s="573" customFormat="1" ht="16" thickBot="1" x14ac:dyDescent="0.3">
      <c r="A35" s="583">
        <v>15.4</v>
      </c>
      <c r="B35" s="582" t="s">
        <v>509</v>
      </c>
      <c r="C35" s="581"/>
      <c r="D35" s="605">
        <v>7574</v>
      </c>
      <c r="E35" s="605">
        <f t="shared" si="0"/>
        <v>0</v>
      </c>
    </row>
    <row r="36" spans="1:5" s="573" customFormat="1" ht="31.5" thickBot="1" x14ac:dyDescent="0.3">
      <c r="A36" s="583">
        <v>15.5</v>
      </c>
      <c r="B36" s="582" t="s">
        <v>508</v>
      </c>
      <c r="C36" s="581"/>
      <c r="D36" s="605">
        <v>488</v>
      </c>
      <c r="E36" s="605">
        <f t="shared" si="0"/>
        <v>0</v>
      </c>
    </row>
    <row r="37" spans="1:5" s="573" customFormat="1" ht="16" thickBot="1" x14ac:dyDescent="0.3">
      <c r="A37" s="583">
        <v>16</v>
      </c>
      <c r="B37" s="582" t="s">
        <v>507</v>
      </c>
      <c r="C37" s="585"/>
      <c r="D37" s="604"/>
      <c r="E37" s="604">
        <f t="shared" si="0"/>
        <v>0</v>
      </c>
    </row>
    <row r="38" spans="1:5" s="573" customFormat="1" ht="16" thickBot="1" x14ac:dyDescent="0.3">
      <c r="A38" s="583">
        <v>17</v>
      </c>
      <c r="B38" s="582" t="s">
        <v>382</v>
      </c>
      <c r="C38" s="606"/>
      <c r="D38" s="605">
        <v>6000</v>
      </c>
      <c r="E38" s="605">
        <f t="shared" si="0"/>
        <v>0</v>
      </c>
    </row>
    <row r="39" spans="1:5" s="573" customFormat="1" ht="16" thickBot="1" x14ac:dyDescent="0.3">
      <c r="A39" s="587">
        <v>18</v>
      </c>
      <c r="B39" s="586" t="s">
        <v>506</v>
      </c>
      <c r="C39" s="585"/>
      <c r="D39" s="584"/>
      <c r="E39" s="584">
        <f t="shared" si="0"/>
        <v>0</v>
      </c>
    </row>
    <row r="40" spans="1:5" s="573" customFormat="1" ht="16" thickBot="1" x14ac:dyDescent="0.3">
      <c r="A40" s="583">
        <v>18.100000000000001</v>
      </c>
      <c r="B40" s="582" t="s">
        <v>505</v>
      </c>
      <c r="C40" s="581"/>
      <c r="D40" s="605">
        <v>3398</v>
      </c>
      <c r="E40" s="605">
        <f t="shared" si="0"/>
        <v>0</v>
      </c>
    </row>
    <row r="41" spans="1:5" s="573" customFormat="1" ht="31.5" thickBot="1" x14ac:dyDescent="0.3">
      <c r="A41" s="583">
        <v>18.2</v>
      </c>
      <c r="B41" s="582" t="s">
        <v>504</v>
      </c>
      <c r="C41" s="585"/>
      <c r="D41" s="604"/>
      <c r="E41" s="604">
        <f t="shared" si="0"/>
        <v>0</v>
      </c>
    </row>
    <row r="42" spans="1:5" s="573" customFormat="1" ht="16" thickBot="1" x14ac:dyDescent="0.3">
      <c r="A42" s="583">
        <v>19</v>
      </c>
      <c r="B42" s="582" t="s">
        <v>503</v>
      </c>
      <c r="C42" s="585"/>
      <c r="D42" s="604"/>
      <c r="E42" s="604">
        <f t="shared" si="0"/>
        <v>0</v>
      </c>
    </row>
    <row r="43" spans="1:5" s="573" customFormat="1" ht="16" thickBot="1" x14ac:dyDescent="0.3">
      <c r="A43" s="583">
        <v>20</v>
      </c>
      <c r="B43" s="582" t="s">
        <v>502</v>
      </c>
      <c r="C43" s="581"/>
      <c r="D43" s="605">
        <v>1950</v>
      </c>
      <c r="E43" s="605">
        <f t="shared" si="0"/>
        <v>0</v>
      </c>
    </row>
    <row r="44" spans="1:5" s="573" customFormat="1" ht="16" thickBot="1" x14ac:dyDescent="0.3">
      <c r="A44" s="583">
        <v>21</v>
      </c>
      <c r="B44" s="582" t="s">
        <v>501</v>
      </c>
      <c r="C44" s="585"/>
      <c r="D44" s="604"/>
      <c r="E44" s="604">
        <f t="shared" si="0"/>
        <v>0</v>
      </c>
    </row>
    <row r="45" spans="1:5" s="573" customFormat="1" ht="16" thickBot="1" x14ac:dyDescent="0.3">
      <c r="A45" s="587">
        <v>22</v>
      </c>
      <c r="B45" s="586" t="s">
        <v>484</v>
      </c>
      <c r="C45" s="585"/>
      <c r="D45" s="584"/>
      <c r="E45" s="584">
        <f t="shared" si="0"/>
        <v>0</v>
      </c>
    </row>
    <row r="46" spans="1:5" s="573" customFormat="1" ht="31.5" thickBot="1" x14ac:dyDescent="0.3">
      <c r="A46" s="583">
        <v>22.1</v>
      </c>
      <c r="B46" s="582" t="s">
        <v>483</v>
      </c>
      <c r="C46" s="581"/>
      <c r="D46" s="603">
        <v>7082</v>
      </c>
      <c r="E46" s="603">
        <f t="shared" si="0"/>
        <v>0</v>
      </c>
    </row>
    <row r="47" spans="1:5" s="573" customFormat="1" ht="16" thickBot="1" x14ac:dyDescent="0.3">
      <c r="A47" s="583">
        <v>22.2</v>
      </c>
      <c r="B47" s="582" t="s">
        <v>482</v>
      </c>
      <c r="C47" s="581"/>
      <c r="D47" s="603">
        <v>7862</v>
      </c>
      <c r="E47" s="603">
        <f t="shared" si="0"/>
        <v>0</v>
      </c>
    </row>
    <row r="48" spans="1:5" s="573" customFormat="1" ht="16" thickBot="1" x14ac:dyDescent="0.3">
      <c r="A48" s="583">
        <v>22.3</v>
      </c>
      <c r="B48" s="582" t="s">
        <v>481</v>
      </c>
      <c r="C48" s="581"/>
      <c r="D48" s="603">
        <v>2988</v>
      </c>
      <c r="E48" s="603">
        <f t="shared" si="0"/>
        <v>0</v>
      </c>
    </row>
    <row r="49" spans="1:5" s="573" customFormat="1" ht="16" thickBot="1" x14ac:dyDescent="0.3">
      <c r="A49" s="579"/>
      <c r="B49" s="578" t="s">
        <v>358</v>
      </c>
      <c r="C49" s="577"/>
      <c r="D49" s="602"/>
      <c r="E49" s="602">
        <f>SUM(E11:E48)</f>
        <v>0</v>
      </c>
    </row>
    <row r="50" spans="1:5" s="573" customFormat="1" ht="16" thickBot="1" x14ac:dyDescent="0.3">
      <c r="A50" s="820"/>
      <c r="B50" s="820"/>
      <c r="C50" s="820"/>
      <c r="D50" s="820"/>
    </row>
    <row r="51" spans="1:5" s="573" customFormat="1" ht="18" thickBot="1" x14ac:dyDescent="0.3">
      <c r="D51" s="601" t="s">
        <v>361</v>
      </c>
      <c r="E51" s="600">
        <f>E49+E7</f>
        <v>0</v>
      </c>
    </row>
    <row r="52" spans="1:5" ht="15" thickBot="1" x14ac:dyDescent="0.4"/>
    <row r="53" spans="1:5" ht="50.15" customHeight="1" x14ac:dyDescent="0.35">
      <c r="A53" s="821" t="s">
        <v>355</v>
      </c>
      <c r="B53" s="821"/>
      <c r="C53" s="821"/>
      <c r="D53" s="821"/>
      <c r="E53" s="821"/>
    </row>
  </sheetData>
  <sheetProtection algorithmName="SHA-512" hashValue="0gjPtvonGX2Y9tCKINxy+Ii3kVIuPZ1cYqJDeOpVVfcubgSXDPr6XNHS8ZRHRYcNfoiu46Ufk0dnLZ1BLsRFOA==" saltValue="KDOUdfiEEM79pbt+2PxilA==" spinCount="100000" sheet="1" objects="1" scenarios="1" selectLockedCells="1"/>
  <protectedRanges>
    <protectedRange sqref="C53" name="Range1_3"/>
    <protectedRange sqref="C19" name="Range1"/>
    <protectedRange sqref="C27" name="Range1_2"/>
    <protectedRange sqref="C31" name="Range1_2_1"/>
    <protectedRange sqref="C39" name="Range1_1_1"/>
  </protectedRanges>
  <mergeCells count="7">
    <mergeCell ref="B2:C2"/>
    <mergeCell ref="B3:C3"/>
    <mergeCell ref="A5:D5"/>
    <mergeCell ref="A8:D8"/>
    <mergeCell ref="A9:D9"/>
    <mergeCell ref="A50:D50"/>
    <mergeCell ref="A53:E5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15600-AA4F-4B03-86ED-E437CB7C8DF6}">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4.1796875" style="612" customWidth="1"/>
    <col min="5" max="5" width="20.7265625" style="61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22"/>
      <c r="E5" s="593"/>
    </row>
    <row r="6" spans="1:15" s="573" customFormat="1" ht="30.5" thickBot="1" x14ac:dyDescent="0.3">
      <c r="A6" s="592" t="s">
        <v>346</v>
      </c>
      <c r="B6" s="591" t="s">
        <v>347</v>
      </c>
      <c r="C6" s="591" t="s">
        <v>348</v>
      </c>
      <c r="D6" s="599" t="s">
        <v>536</v>
      </c>
      <c r="E6" s="599" t="s">
        <v>495</v>
      </c>
    </row>
    <row r="7" spans="1:15" s="573" customFormat="1" ht="31.5" thickBot="1" x14ac:dyDescent="0.3">
      <c r="A7" s="592">
        <v>1</v>
      </c>
      <c r="B7" s="597" t="s">
        <v>534</v>
      </c>
      <c r="C7" s="610"/>
      <c r="D7" s="595">
        <v>159940</v>
      </c>
      <c r="E7" s="595">
        <f>C7*D7</f>
        <v>0</v>
      </c>
    </row>
    <row r="8" spans="1:15" s="573" customFormat="1" ht="16" thickBot="1" x14ac:dyDescent="0.3">
      <c r="A8" s="819"/>
      <c r="B8" s="819"/>
      <c r="C8" s="819"/>
      <c r="D8" s="613"/>
      <c r="E8" s="572"/>
    </row>
    <row r="9" spans="1:15" s="573" customFormat="1" ht="15.5" thickBot="1" x14ac:dyDescent="0.3">
      <c r="A9" s="817" t="s">
        <v>349</v>
      </c>
      <c r="B9" s="818"/>
      <c r="C9" s="818"/>
      <c r="D9" s="822"/>
      <c r="E9" s="593"/>
    </row>
    <row r="10" spans="1:15" s="573" customFormat="1" ht="15.5" thickBot="1" x14ac:dyDescent="0.3">
      <c r="A10" s="592" t="s">
        <v>346</v>
      </c>
      <c r="B10" s="591" t="s">
        <v>347</v>
      </c>
      <c r="C10" s="591" t="s">
        <v>348</v>
      </c>
      <c r="D10" s="599" t="s">
        <v>535</v>
      </c>
      <c r="E10" s="590" t="s">
        <v>379</v>
      </c>
    </row>
    <row r="11" spans="1:15" s="573" customFormat="1" ht="16" thickBot="1" x14ac:dyDescent="0.3">
      <c r="A11" s="583">
        <v>1</v>
      </c>
      <c r="B11" s="582" t="s">
        <v>530</v>
      </c>
      <c r="C11" s="581"/>
      <c r="D11" s="588">
        <v>2780</v>
      </c>
      <c r="E11" s="588">
        <f t="shared" ref="E11:E48" si="0">C11*D11</f>
        <v>0</v>
      </c>
    </row>
    <row r="12" spans="1:15" s="573" customFormat="1" ht="16" thickBot="1" x14ac:dyDescent="0.3">
      <c r="A12" s="583">
        <v>2</v>
      </c>
      <c r="B12" s="582" t="s">
        <v>380</v>
      </c>
      <c r="C12" s="581"/>
      <c r="D12" s="588">
        <v>2720</v>
      </c>
      <c r="E12" s="588">
        <f t="shared" si="0"/>
        <v>0</v>
      </c>
    </row>
    <row r="13" spans="1:15" s="573" customFormat="1" ht="16" thickBot="1" x14ac:dyDescent="0.3">
      <c r="A13" s="583">
        <v>3</v>
      </c>
      <c r="B13" s="582" t="s">
        <v>533</v>
      </c>
      <c r="C13" s="581"/>
      <c r="D13" s="588">
        <v>1</v>
      </c>
      <c r="E13" s="588">
        <f t="shared" si="0"/>
        <v>0</v>
      </c>
    </row>
    <row r="14" spans="1:15" s="573" customFormat="1" ht="16" thickBot="1" x14ac:dyDescent="0.3">
      <c r="A14" s="583">
        <v>4</v>
      </c>
      <c r="B14" s="582" t="s">
        <v>528</v>
      </c>
      <c r="C14" s="581"/>
      <c r="D14" s="588">
        <v>1</v>
      </c>
      <c r="E14" s="588">
        <f t="shared" si="0"/>
        <v>0</v>
      </c>
    </row>
    <row r="15" spans="1:15" s="573" customFormat="1" ht="16" thickBot="1" x14ac:dyDescent="0.3">
      <c r="A15" s="583">
        <v>5</v>
      </c>
      <c r="B15" s="582" t="s">
        <v>527</v>
      </c>
      <c r="C15" s="581"/>
      <c r="D15" s="588">
        <v>2390</v>
      </c>
      <c r="E15" s="588">
        <f t="shared" si="0"/>
        <v>0</v>
      </c>
    </row>
    <row r="16" spans="1:15" s="573" customFormat="1" ht="16" thickBot="1" x14ac:dyDescent="0.3">
      <c r="A16" s="583">
        <v>6</v>
      </c>
      <c r="B16" s="582" t="s">
        <v>526</v>
      </c>
      <c r="C16" s="581"/>
      <c r="D16" s="588">
        <v>2390</v>
      </c>
      <c r="E16" s="588">
        <f t="shared" si="0"/>
        <v>0</v>
      </c>
    </row>
    <row r="17" spans="1:5" s="573" customFormat="1" ht="16" thickBot="1" x14ac:dyDescent="0.3">
      <c r="A17" s="583">
        <v>7</v>
      </c>
      <c r="B17" s="582" t="s">
        <v>525</v>
      </c>
      <c r="C17" s="581"/>
      <c r="D17" s="588">
        <v>1400</v>
      </c>
      <c r="E17" s="588">
        <f t="shared" si="0"/>
        <v>0</v>
      </c>
    </row>
    <row r="18" spans="1:5" s="573" customFormat="1" ht="16" thickBot="1" x14ac:dyDescent="0.3">
      <c r="A18" s="583">
        <v>8</v>
      </c>
      <c r="B18" s="582" t="s">
        <v>370</v>
      </c>
      <c r="C18" s="581"/>
      <c r="D18" s="588">
        <v>4939</v>
      </c>
      <c r="E18" s="588">
        <f t="shared" si="0"/>
        <v>0</v>
      </c>
    </row>
    <row r="19" spans="1:5" s="573" customFormat="1" ht="16" thickBot="1" x14ac:dyDescent="0.3">
      <c r="A19" s="587">
        <v>9</v>
      </c>
      <c r="B19" s="586" t="s">
        <v>524</v>
      </c>
      <c r="C19" s="585"/>
      <c r="D19" s="584">
        <v>0</v>
      </c>
      <c r="E19" s="584">
        <f t="shared" si="0"/>
        <v>0</v>
      </c>
    </row>
    <row r="20" spans="1:5" s="573" customFormat="1" ht="16" thickBot="1" x14ac:dyDescent="0.3">
      <c r="A20" s="583">
        <v>9.1</v>
      </c>
      <c r="B20" s="582" t="s">
        <v>523</v>
      </c>
      <c r="C20" s="581"/>
      <c r="D20" s="588">
        <v>1275</v>
      </c>
      <c r="E20" s="588">
        <f t="shared" si="0"/>
        <v>0</v>
      </c>
    </row>
    <row r="21" spans="1:5" s="573" customFormat="1" ht="16" thickBot="1" x14ac:dyDescent="0.3">
      <c r="A21" s="583">
        <v>9.1999999999999993</v>
      </c>
      <c r="B21" s="582" t="s">
        <v>522</v>
      </c>
      <c r="C21" s="581"/>
      <c r="D21" s="588">
        <v>848</v>
      </c>
      <c r="E21" s="588">
        <f t="shared" si="0"/>
        <v>0</v>
      </c>
    </row>
    <row r="22" spans="1:5" s="573" customFormat="1" ht="16" thickBot="1" x14ac:dyDescent="0.3">
      <c r="A22" s="583">
        <v>9.3000000000000007</v>
      </c>
      <c r="B22" s="582" t="s">
        <v>521</v>
      </c>
      <c r="C22" s="581"/>
      <c r="D22" s="588">
        <v>3960</v>
      </c>
      <c r="E22" s="588">
        <f t="shared" si="0"/>
        <v>0</v>
      </c>
    </row>
    <row r="23" spans="1:5" s="573" customFormat="1" ht="16" thickBot="1" x14ac:dyDescent="0.3">
      <c r="A23" s="583">
        <v>10</v>
      </c>
      <c r="B23" s="582" t="s">
        <v>520</v>
      </c>
      <c r="C23" s="581"/>
      <c r="D23" s="588">
        <v>950</v>
      </c>
      <c r="E23" s="588">
        <f t="shared" si="0"/>
        <v>0</v>
      </c>
    </row>
    <row r="24" spans="1:5" s="573" customFormat="1" ht="16" thickBot="1" x14ac:dyDescent="0.3">
      <c r="A24" s="583">
        <v>11</v>
      </c>
      <c r="B24" s="582" t="s">
        <v>519</v>
      </c>
      <c r="C24" s="581"/>
      <c r="D24" s="588">
        <v>150</v>
      </c>
      <c r="E24" s="588">
        <f t="shared" si="0"/>
        <v>0</v>
      </c>
    </row>
    <row r="25" spans="1:5" s="573" customFormat="1" ht="16" thickBot="1" x14ac:dyDescent="0.3">
      <c r="A25" s="583">
        <v>12</v>
      </c>
      <c r="B25" s="582" t="s">
        <v>381</v>
      </c>
      <c r="C25" s="585"/>
      <c r="D25" s="584"/>
      <c r="E25" s="584">
        <f t="shared" si="0"/>
        <v>0</v>
      </c>
    </row>
    <row r="26" spans="1:5" s="573" customFormat="1" ht="16" thickBot="1" x14ac:dyDescent="0.3">
      <c r="A26" s="583">
        <v>13</v>
      </c>
      <c r="B26" s="582" t="s">
        <v>518</v>
      </c>
      <c r="C26" s="581"/>
      <c r="D26" s="588">
        <v>195</v>
      </c>
      <c r="E26" s="588">
        <f t="shared" si="0"/>
        <v>0</v>
      </c>
    </row>
    <row r="27" spans="1:5" s="573" customFormat="1" ht="16" thickBot="1" x14ac:dyDescent="0.3">
      <c r="A27" s="587">
        <v>14</v>
      </c>
      <c r="B27" s="586" t="s">
        <v>517</v>
      </c>
      <c r="C27" s="585"/>
      <c r="D27" s="584"/>
      <c r="E27" s="584">
        <f t="shared" si="0"/>
        <v>0</v>
      </c>
    </row>
    <row r="28" spans="1:5" s="573" customFormat="1" ht="16" thickBot="1" x14ac:dyDescent="0.3">
      <c r="A28" s="583">
        <v>14.1</v>
      </c>
      <c r="B28" s="582" t="s">
        <v>516</v>
      </c>
      <c r="C28" s="581"/>
      <c r="D28" s="589">
        <v>3280</v>
      </c>
      <c r="E28" s="588">
        <f t="shared" si="0"/>
        <v>0</v>
      </c>
    </row>
    <row r="29" spans="1:5" s="573" customFormat="1" ht="16" thickBot="1" x14ac:dyDescent="0.3">
      <c r="A29" s="583">
        <v>14.2</v>
      </c>
      <c r="B29" s="582" t="s">
        <v>515</v>
      </c>
      <c r="C29" s="581"/>
      <c r="D29" s="588">
        <v>4170</v>
      </c>
      <c r="E29" s="588">
        <f t="shared" si="0"/>
        <v>0</v>
      </c>
    </row>
    <row r="30" spans="1:5" s="573" customFormat="1" ht="16" thickBot="1" x14ac:dyDescent="0.3">
      <c r="A30" s="583">
        <v>14.3</v>
      </c>
      <c r="B30" s="582" t="s">
        <v>514</v>
      </c>
      <c r="C30" s="581"/>
      <c r="D30" s="588">
        <v>3740</v>
      </c>
      <c r="E30" s="588">
        <f t="shared" si="0"/>
        <v>0</v>
      </c>
    </row>
    <row r="31" spans="1:5" s="573" customFormat="1" ht="16" thickBot="1" x14ac:dyDescent="0.3">
      <c r="A31" s="587">
        <v>15</v>
      </c>
      <c r="B31" s="586" t="s">
        <v>513</v>
      </c>
      <c r="C31" s="585"/>
      <c r="D31" s="584"/>
      <c r="E31" s="584">
        <f t="shared" si="0"/>
        <v>0</v>
      </c>
    </row>
    <row r="32" spans="1:5" s="573" customFormat="1" ht="31.5" thickBot="1" x14ac:dyDescent="0.3">
      <c r="A32" s="583">
        <v>15.1</v>
      </c>
      <c r="B32" s="582" t="s">
        <v>512</v>
      </c>
      <c r="C32" s="581"/>
      <c r="D32" s="588">
        <v>1</v>
      </c>
      <c r="E32" s="588">
        <f t="shared" si="0"/>
        <v>0</v>
      </c>
    </row>
    <row r="33" spans="1:5" s="573" customFormat="1" ht="31.5" thickBot="1" x14ac:dyDescent="0.3">
      <c r="A33" s="583">
        <v>15.2</v>
      </c>
      <c r="B33" s="582" t="s">
        <v>511</v>
      </c>
      <c r="C33" s="581"/>
      <c r="D33" s="588">
        <v>980</v>
      </c>
      <c r="E33" s="588">
        <f t="shared" si="0"/>
        <v>0</v>
      </c>
    </row>
    <row r="34" spans="1:5" s="573" customFormat="1" ht="47" thickBot="1" x14ac:dyDescent="0.3">
      <c r="A34" s="583">
        <v>15.3</v>
      </c>
      <c r="B34" s="582" t="s">
        <v>510</v>
      </c>
      <c r="C34" s="585"/>
      <c r="D34" s="584"/>
      <c r="E34" s="584">
        <f t="shared" si="0"/>
        <v>0</v>
      </c>
    </row>
    <row r="35" spans="1:5" s="573" customFormat="1" ht="16" thickBot="1" x14ac:dyDescent="0.3">
      <c r="A35" s="583">
        <v>15.4</v>
      </c>
      <c r="B35" s="582" t="s">
        <v>509</v>
      </c>
      <c r="C35" s="581"/>
      <c r="D35" s="588">
        <v>2140</v>
      </c>
      <c r="E35" s="588">
        <f t="shared" si="0"/>
        <v>0</v>
      </c>
    </row>
    <row r="36" spans="1:5" s="573" customFormat="1" ht="31.5" thickBot="1" x14ac:dyDescent="0.3">
      <c r="A36" s="583">
        <v>15.5</v>
      </c>
      <c r="B36" s="582" t="s">
        <v>508</v>
      </c>
      <c r="C36" s="581"/>
      <c r="D36" s="588">
        <v>247</v>
      </c>
      <c r="E36" s="588">
        <f t="shared" si="0"/>
        <v>0</v>
      </c>
    </row>
    <row r="37" spans="1:5" s="573" customFormat="1" ht="16" thickBot="1" x14ac:dyDescent="0.3">
      <c r="A37" s="583">
        <v>16</v>
      </c>
      <c r="B37" s="582" t="s">
        <v>507</v>
      </c>
      <c r="C37" s="585"/>
      <c r="D37" s="584"/>
      <c r="E37" s="584">
        <f t="shared" si="0"/>
        <v>0</v>
      </c>
    </row>
    <row r="38" spans="1:5" s="573" customFormat="1" ht="16" thickBot="1" x14ac:dyDescent="0.3">
      <c r="A38" s="583">
        <v>17</v>
      </c>
      <c r="B38" s="582" t="s">
        <v>382</v>
      </c>
      <c r="C38" s="581"/>
      <c r="D38" s="588">
        <v>95</v>
      </c>
      <c r="E38" s="588">
        <f t="shared" si="0"/>
        <v>0</v>
      </c>
    </row>
    <row r="39" spans="1:5" s="573" customFormat="1" ht="16" thickBot="1" x14ac:dyDescent="0.3">
      <c r="A39" s="587">
        <v>18</v>
      </c>
      <c r="B39" s="586" t="s">
        <v>506</v>
      </c>
      <c r="C39" s="585"/>
      <c r="D39" s="584"/>
      <c r="E39" s="584">
        <f t="shared" si="0"/>
        <v>0</v>
      </c>
    </row>
    <row r="40" spans="1:5" s="573" customFormat="1" ht="16" thickBot="1" x14ac:dyDescent="0.3">
      <c r="A40" s="583">
        <v>18.100000000000001</v>
      </c>
      <c r="B40" s="582" t="s">
        <v>505</v>
      </c>
      <c r="C40" s="585"/>
      <c r="D40" s="584">
        <v>0</v>
      </c>
      <c r="E40" s="584">
        <f t="shared" si="0"/>
        <v>0</v>
      </c>
    </row>
    <row r="41" spans="1:5" s="573" customFormat="1" ht="31.5" thickBot="1" x14ac:dyDescent="0.3">
      <c r="A41" s="583">
        <v>18.2</v>
      </c>
      <c r="B41" s="582" t="s">
        <v>504</v>
      </c>
      <c r="C41" s="585"/>
      <c r="D41" s="584"/>
      <c r="E41" s="584">
        <f t="shared" si="0"/>
        <v>0</v>
      </c>
    </row>
    <row r="42" spans="1:5" s="573" customFormat="1" ht="16" thickBot="1" x14ac:dyDescent="0.3">
      <c r="A42" s="583">
        <v>19</v>
      </c>
      <c r="B42" s="582" t="s">
        <v>503</v>
      </c>
      <c r="C42" s="581"/>
      <c r="D42" s="588">
        <v>295</v>
      </c>
      <c r="E42" s="588">
        <f t="shared" si="0"/>
        <v>0</v>
      </c>
    </row>
    <row r="43" spans="1:5" s="573" customFormat="1" ht="16" thickBot="1" x14ac:dyDescent="0.3">
      <c r="A43" s="583">
        <v>20</v>
      </c>
      <c r="B43" s="582" t="s">
        <v>502</v>
      </c>
      <c r="C43" s="581"/>
      <c r="D43" s="588">
        <v>1400</v>
      </c>
      <c r="E43" s="588">
        <f t="shared" si="0"/>
        <v>0</v>
      </c>
    </row>
    <row r="44" spans="1:5" s="573" customFormat="1" ht="16" thickBot="1" x14ac:dyDescent="0.3">
      <c r="A44" s="583">
        <v>21</v>
      </c>
      <c r="B44" s="582" t="s">
        <v>501</v>
      </c>
      <c r="C44" s="581"/>
      <c r="D44" s="588">
        <v>10390</v>
      </c>
      <c r="E44" s="588">
        <f t="shared" si="0"/>
        <v>0</v>
      </c>
    </row>
    <row r="45" spans="1:5" s="573" customFormat="1" ht="16" thickBot="1" x14ac:dyDescent="0.3">
      <c r="A45" s="587">
        <v>22</v>
      </c>
      <c r="B45" s="586" t="s">
        <v>484</v>
      </c>
      <c r="C45" s="585"/>
      <c r="D45" s="584"/>
      <c r="E45" s="584">
        <f t="shared" si="0"/>
        <v>0</v>
      </c>
    </row>
    <row r="46" spans="1:5" s="573" customFormat="1" ht="31.5" thickBot="1" x14ac:dyDescent="0.3">
      <c r="A46" s="583">
        <v>22.1</v>
      </c>
      <c r="B46" s="582" t="s">
        <v>483</v>
      </c>
      <c r="C46" s="581"/>
      <c r="D46" s="580">
        <v>4655</v>
      </c>
      <c r="E46" s="580">
        <f t="shared" si="0"/>
        <v>0</v>
      </c>
    </row>
    <row r="47" spans="1:5" s="573" customFormat="1" ht="16" thickBot="1" x14ac:dyDescent="0.3">
      <c r="A47" s="583">
        <v>22.2</v>
      </c>
      <c r="B47" s="582" t="s">
        <v>482</v>
      </c>
      <c r="C47" s="581"/>
      <c r="D47" s="580">
        <v>3755</v>
      </c>
      <c r="E47" s="580">
        <f t="shared" si="0"/>
        <v>0</v>
      </c>
    </row>
    <row r="48" spans="1:5" s="573" customFormat="1" ht="16" thickBot="1" x14ac:dyDescent="0.3">
      <c r="A48" s="583">
        <v>22.3</v>
      </c>
      <c r="B48" s="582" t="s">
        <v>481</v>
      </c>
      <c r="C48" s="581"/>
      <c r="D48" s="580">
        <v>1275</v>
      </c>
      <c r="E48" s="580">
        <f t="shared" si="0"/>
        <v>0</v>
      </c>
    </row>
    <row r="49" spans="1:5" s="573" customFormat="1" ht="16" thickBot="1" x14ac:dyDescent="0.3">
      <c r="A49" s="579"/>
      <c r="B49" s="578" t="s">
        <v>358</v>
      </c>
      <c r="C49" s="577"/>
      <c r="D49" s="576"/>
      <c r="E49" s="576">
        <f>SUM(E11:E48)</f>
        <v>0</v>
      </c>
    </row>
    <row r="50" spans="1:5" s="573" customFormat="1" ht="16" thickBot="1" x14ac:dyDescent="0.3">
      <c r="A50" s="820"/>
      <c r="B50" s="820"/>
      <c r="C50" s="820"/>
      <c r="D50" s="613"/>
      <c r="E50" s="572"/>
    </row>
    <row r="51" spans="1:5" s="573" customFormat="1" ht="18" thickBot="1" x14ac:dyDescent="0.3">
      <c r="D51" s="575" t="s">
        <v>361</v>
      </c>
      <c r="E51" s="574">
        <f>E49+E7</f>
        <v>0</v>
      </c>
    </row>
    <row r="52" spans="1:5" s="573" customFormat="1" ht="15" thickBot="1" x14ac:dyDescent="0.3">
      <c r="D52" s="572"/>
      <c r="E52" s="572"/>
    </row>
    <row r="53" spans="1:5" ht="50.15" customHeight="1" x14ac:dyDescent="0.35">
      <c r="A53" s="821" t="s">
        <v>355</v>
      </c>
      <c r="B53" s="821"/>
      <c r="C53" s="821"/>
      <c r="D53" s="821"/>
      <c r="E53" s="821"/>
    </row>
  </sheetData>
  <sheetProtection algorithmName="SHA-512" hashValue="tbDSR4zcCb0F3vcDaQmXKylUmb9XEq2wiwSqQSO5w8jOWPNzkZvGV9DF6QCXFLPmo7F7IPgb18M1G0AOJGgWAg==" saltValue="HpxSdcTCVnXacNQwUaz+Og==" spinCount="100000" sheet="1" objects="1" scenarios="1" selectLockedCells="1"/>
  <protectedRanges>
    <protectedRange sqref="C5:C18 C49:C50 C20:C26 C28:C30 C32:C38 C40:C44" name="Range1"/>
    <protectedRange sqref="C53" name="Range1_1"/>
    <protectedRange sqref="C19" name="Range1_2"/>
    <protectedRange sqref="C27" name="Range1_2_1"/>
    <protectedRange sqref="C31" name="Range1_2_1_1"/>
    <protectedRange sqref="C39" name="Range1_1_1"/>
  </protectedRanges>
  <mergeCells count="7">
    <mergeCell ref="B2:C2"/>
    <mergeCell ref="B3:C3"/>
    <mergeCell ref="A53:E53"/>
    <mergeCell ref="A5:D5"/>
    <mergeCell ref="A8:C8"/>
    <mergeCell ref="A9:D9"/>
    <mergeCell ref="A50:C50"/>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B4839-B369-412E-A863-B01ACEC038AC}">
  <dimension ref="A1:O50"/>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3.54296875" style="612" customWidth="1"/>
    <col min="5" max="5" width="20.7265625" style="61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17" t="s">
        <v>345</v>
      </c>
      <c r="B5" s="818"/>
      <c r="C5" s="818"/>
      <c r="D5" s="818"/>
      <c r="E5" s="593"/>
    </row>
    <row r="6" spans="1:15" ht="30.5" thickBot="1" x14ac:dyDescent="0.4">
      <c r="A6" s="592" t="s">
        <v>346</v>
      </c>
      <c r="B6" s="591" t="s">
        <v>347</v>
      </c>
      <c r="C6" s="591" t="s">
        <v>348</v>
      </c>
      <c r="D6" s="599" t="s">
        <v>496</v>
      </c>
      <c r="E6" s="599" t="s">
        <v>495</v>
      </c>
    </row>
    <row r="7" spans="1:15" ht="31.5" thickBot="1" x14ac:dyDescent="0.4">
      <c r="A7" s="592">
        <v>1</v>
      </c>
      <c r="B7" s="597" t="s">
        <v>534</v>
      </c>
      <c r="C7" s="610">
        <v>0</v>
      </c>
      <c r="D7" s="618">
        <v>118263</v>
      </c>
      <c r="E7" s="618">
        <f>C7*D7</f>
        <v>0</v>
      </c>
    </row>
    <row r="8" spans="1:15" ht="15.5" thickBot="1" x14ac:dyDescent="0.4">
      <c r="A8" s="819"/>
      <c r="B8" s="819"/>
      <c r="C8" s="819"/>
      <c r="D8" s="617"/>
      <c r="E8" s="572"/>
    </row>
    <row r="9" spans="1:15" ht="15.5" thickBot="1" x14ac:dyDescent="0.4">
      <c r="A9" s="817" t="s">
        <v>349</v>
      </c>
      <c r="B9" s="818"/>
      <c r="C9" s="818"/>
      <c r="D9" s="818"/>
      <c r="E9" s="593"/>
    </row>
    <row r="10" spans="1:15" ht="15.5" thickBot="1" x14ac:dyDescent="0.4">
      <c r="A10" s="592" t="s">
        <v>346</v>
      </c>
      <c r="B10" s="591" t="s">
        <v>347</v>
      </c>
      <c r="C10" s="591" t="s">
        <v>348</v>
      </c>
      <c r="D10" s="590" t="s">
        <v>350</v>
      </c>
      <c r="E10" s="590" t="s">
        <v>379</v>
      </c>
    </row>
    <row r="11" spans="1:15" ht="16" thickBot="1" x14ac:dyDescent="0.4">
      <c r="A11" s="583">
        <v>1</v>
      </c>
      <c r="B11" s="582" t="s">
        <v>530</v>
      </c>
      <c r="C11" s="581"/>
      <c r="D11" s="580">
        <v>5670</v>
      </c>
      <c r="E11" s="580">
        <f t="shared" ref="E11:E45" si="0">C11*D11</f>
        <v>0</v>
      </c>
    </row>
    <row r="12" spans="1:15" ht="16" thickBot="1" x14ac:dyDescent="0.4">
      <c r="A12" s="583">
        <v>2</v>
      </c>
      <c r="B12" s="582" t="s">
        <v>380</v>
      </c>
      <c r="C12" s="581"/>
      <c r="D12" s="580">
        <v>3630</v>
      </c>
      <c r="E12" s="580">
        <f t="shared" si="0"/>
        <v>0</v>
      </c>
    </row>
    <row r="13" spans="1:15" ht="16" thickBot="1" x14ac:dyDescent="0.4">
      <c r="A13" s="583">
        <v>3</v>
      </c>
      <c r="B13" s="582" t="s">
        <v>533</v>
      </c>
      <c r="C13" s="581"/>
      <c r="D13" s="580">
        <v>-245</v>
      </c>
      <c r="E13" s="580">
        <f t="shared" si="0"/>
        <v>0</v>
      </c>
    </row>
    <row r="14" spans="1:15" ht="16" thickBot="1" x14ac:dyDescent="0.4">
      <c r="A14" s="583">
        <v>4</v>
      </c>
      <c r="B14" s="582" t="s">
        <v>528</v>
      </c>
      <c r="C14" s="585"/>
      <c r="D14" s="584">
        <v>0</v>
      </c>
      <c r="E14" s="584">
        <f t="shared" si="0"/>
        <v>0</v>
      </c>
    </row>
    <row r="15" spans="1:15" ht="16" thickBot="1" x14ac:dyDescent="0.4">
      <c r="A15" s="583">
        <v>5</v>
      </c>
      <c r="B15" s="582" t="s">
        <v>527</v>
      </c>
      <c r="C15" s="585"/>
      <c r="D15" s="584">
        <v>0</v>
      </c>
      <c r="E15" s="584">
        <f t="shared" si="0"/>
        <v>0</v>
      </c>
    </row>
    <row r="16" spans="1:15" ht="16" thickBot="1" x14ac:dyDescent="0.4">
      <c r="A16" s="583">
        <v>6</v>
      </c>
      <c r="B16" s="582" t="s">
        <v>526</v>
      </c>
      <c r="C16" s="585"/>
      <c r="D16" s="584">
        <v>0</v>
      </c>
      <c r="E16" s="584">
        <f t="shared" si="0"/>
        <v>0</v>
      </c>
    </row>
    <row r="17" spans="1:5" ht="16" thickBot="1" x14ac:dyDescent="0.4">
      <c r="A17" s="583">
        <v>7</v>
      </c>
      <c r="B17" s="582" t="s">
        <v>525</v>
      </c>
      <c r="C17" s="581"/>
      <c r="D17" s="580">
        <v>1796</v>
      </c>
      <c r="E17" s="580">
        <f t="shared" si="0"/>
        <v>0</v>
      </c>
    </row>
    <row r="18" spans="1:5" ht="16" thickBot="1" x14ac:dyDescent="0.4">
      <c r="A18" s="583">
        <v>8</v>
      </c>
      <c r="B18" s="582" t="s">
        <v>370</v>
      </c>
      <c r="C18" s="581"/>
      <c r="D18" s="580">
        <v>6480</v>
      </c>
      <c r="E18" s="580">
        <f t="shared" si="0"/>
        <v>0</v>
      </c>
    </row>
    <row r="19" spans="1:5" ht="16" thickBot="1" x14ac:dyDescent="0.4">
      <c r="A19" s="583">
        <v>9</v>
      </c>
      <c r="B19" s="582" t="s">
        <v>523</v>
      </c>
      <c r="C19" s="581"/>
      <c r="D19" s="580">
        <v>1620</v>
      </c>
      <c r="E19" s="580">
        <f t="shared" si="0"/>
        <v>0</v>
      </c>
    </row>
    <row r="20" spans="1:5" ht="16" thickBot="1" x14ac:dyDescent="0.4">
      <c r="A20" s="583">
        <v>9.1</v>
      </c>
      <c r="B20" s="582" t="s">
        <v>522</v>
      </c>
      <c r="C20" s="581"/>
      <c r="D20" s="580">
        <v>675</v>
      </c>
      <c r="E20" s="580">
        <f t="shared" si="0"/>
        <v>0</v>
      </c>
    </row>
    <row r="21" spans="1:5" ht="16" thickBot="1" x14ac:dyDescent="0.4">
      <c r="A21" s="583">
        <v>9.1999999999999993</v>
      </c>
      <c r="B21" s="582" t="s">
        <v>521</v>
      </c>
      <c r="C21" s="581"/>
      <c r="D21" s="580">
        <v>4995</v>
      </c>
      <c r="E21" s="580">
        <f t="shared" si="0"/>
        <v>0</v>
      </c>
    </row>
    <row r="22" spans="1:5" ht="16" thickBot="1" x14ac:dyDescent="0.4">
      <c r="A22" s="583">
        <v>10</v>
      </c>
      <c r="B22" s="582" t="s">
        <v>520</v>
      </c>
      <c r="C22" s="606"/>
      <c r="D22" s="580">
        <v>405</v>
      </c>
      <c r="E22" s="580">
        <f t="shared" si="0"/>
        <v>0</v>
      </c>
    </row>
    <row r="23" spans="1:5" ht="16" thickBot="1" x14ac:dyDescent="0.4">
      <c r="A23" s="583">
        <v>11</v>
      </c>
      <c r="B23" s="582" t="s">
        <v>519</v>
      </c>
      <c r="C23" s="581"/>
      <c r="D23" s="580">
        <v>983</v>
      </c>
      <c r="E23" s="580">
        <f t="shared" si="0"/>
        <v>0</v>
      </c>
    </row>
    <row r="24" spans="1:5" ht="16" thickBot="1" x14ac:dyDescent="0.4">
      <c r="A24" s="583">
        <v>12</v>
      </c>
      <c r="B24" s="582" t="s">
        <v>381</v>
      </c>
      <c r="C24" s="581"/>
      <c r="D24" s="580">
        <v>925</v>
      </c>
      <c r="E24" s="580">
        <f t="shared" si="0"/>
        <v>0</v>
      </c>
    </row>
    <row r="25" spans="1:5" ht="16" thickBot="1" x14ac:dyDescent="0.4">
      <c r="A25" s="583">
        <v>13</v>
      </c>
      <c r="B25" s="582" t="s">
        <v>518</v>
      </c>
      <c r="C25" s="581"/>
      <c r="D25" s="580">
        <v>270</v>
      </c>
      <c r="E25" s="580">
        <f t="shared" si="0"/>
        <v>0</v>
      </c>
    </row>
    <row r="26" spans="1:5" ht="16" thickBot="1" x14ac:dyDescent="0.4">
      <c r="A26" s="583">
        <v>14</v>
      </c>
      <c r="B26" s="582" t="s">
        <v>517</v>
      </c>
      <c r="C26" s="585"/>
      <c r="D26" s="616"/>
      <c r="E26" s="616">
        <f t="shared" si="0"/>
        <v>0</v>
      </c>
    </row>
    <row r="27" spans="1:5" ht="16" thickBot="1" x14ac:dyDescent="0.4">
      <c r="A27" s="583">
        <v>14.1</v>
      </c>
      <c r="B27" s="582" t="s">
        <v>516</v>
      </c>
      <c r="C27" s="606"/>
      <c r="D27" s="589">
        <v>16875</v>
      </c>
      <c r="E27" s="580">
        <f t="shared" si="0"/>
        <v>0</v>
      </c>
    </row>
    <row r="28" spans="1:5" ht="16" thickBot="1" x14ac:dyDescent="0.4">
      <c r="A28" s="583">
        <v>14.2</v>
      </c>
      <c r="B28" s="582" t="s">
        <v>515</v>
      </c>
      <c r="C28" s="606"/>
      <c r="D28" s="580">
        <v>17820</v>
      </c>
      <c r="E28" s="580">
        <f t="shared" si="0"/>
        <v>0</v>
      </c>
    </row>
    <row r="29" spans="1:5" ht="16" thickBot="1" x14ac:dyDescent="0.4">
      <c r="A29" s="583">
        <v>14.3</v>
      </c>
      <c r="B29" s="582" t="s">
        <v>514</v>
      </c>
      <c r="C29" s="606"/>
      <c r="D29" s="580">
        <v>11475</v>
      </c>
      <c r="E29" s="580">
        <f t="shared" si="0"/>
        <v>0</v>
      </c>
    </row>
    <row r="30" spans="1:5" ht="31.5" thickBot="1" x14ac:dyDescent="0.4">
      <c r="A30" s="583">
        <v>15</v>
      </c>
      <c r="B30" s="582" t="s">
        <v>512</v>
      </c>
      <c r="C30" s="581"/>
      <c r="D30" s="580">
        <v>740</v>
      </c>
      <c r="E30" s="580">
        <f t="shared" si="0"/>
        <v>0</v>
      </c>
    </row>
    <row r="31" spans="1:5" ht="31.5" thickBot="1" x14ac:dyDescent="0.4">
      <c r="A31" s="583">
        <v>15.1</v>
      </c>
      <c r="B31" s="582" t="s">
        <v>511</v>
      </c>
      <c r="C31" s="585"/>
      <c r="D31" s="584"/>
      <c r="E31" s="584">
        <f t="shared" si="0"/>
        <v>0</v>
      </c>
    </row>
    <row r="32" spans="1:5" ht="47" thickBot="1" x14ac:dyDescent="0.4">
      <c r="A32" s="583">
        <v>15.2</v>
      </c>
      <c r="B32" s="582" t="s">
        <v>510</v>
      </c>
      <c r="C32" s="585"/>
      <c r="D32" s="584"/>
      <c r="E32" s="584">
        <f t="shared" si="0"/>
        <v>0</v>
      </c>
    </row>
    <row r="33" spans="1:5" ht="16" thickBot="1" x14ac:dyDescent="0.4">
      <c r="A33" s="583">
        <v>15.3</v>
      </c>
      <c r="B33" s="582" t="s">
        <v>509</v>
      </c>
      <c r="C33" s="581"/>
      <c r="D33" s="580">
        <v>5500</v>
      </c>
      <c r="E33" s="580">
        <f t="shared" si="0"/>
        <v>0</v>
      </c>
    </row>
    <row r="34" spans="1:5" ht="31.5" thickBot="1" x14ac:dyDescent="0.4">
      <c r="A34" s="583">
        <v>15.4</v>
      </c>
      <c r="B34" s="582" t="s">
        <v>508</v>
      </c>
      <c r="C34" s="581"/>
      <c r="D34" s="580">
        <v>675</v>
      </c>
      <c r="E34" s="580">
        <f t="shared" si="0"/>
        <v>0</v>
      </c>
    </row>
    <row r="35" spans="1:5" ht="16" thickBot="1" x14ac:dyDescent="0.4">
      <c r="A35" s="583">
        <v>16</v>
      </c>
      <c r="B35" s="582" t="s">
        <v>507</v>
      </c>
      <c r="C35" s="585"/>
      <c r="D35" s="584"/>
      <c r="E35" s="584">
        <f t="shared" si="0"/>
        <v>0</v>
      </c>
    </row>
    <row r="36" spans="1:5" ht="16" thickBot="1" x14ac:dyDescent="0.4">
      <c r="A36" s="583">
        <v>17</v>
      </c>
      <c r="B36" s="582" t="s">
        <v>382</v>
      </c>
      <c r="C36" s="606"/>
      <c r="D36" s="580">
        <v>750</v>
      </c>
      <c r="E36" s="580">
        <f t="shared" si="0"/>
        <v>0</v>
      </c>
    </row>
    <row r="37" spans="1:5" ht="16" thickBot="1" x14ac:dyDescent="0.4">
      <c r="A37" s="583">
        <v>18</v>
      </c>
      <c r="B37" s="582" t="s">
        <v>505</v>
      </c>
      <c r="C37" s="585"/>
      <c r="D37" s="584"/>
      <c r="E37" s="584">
        <f t="shared" si="0"/>
        <v>0</v>
      </c>
    </row>
    <row r="38" spans="1:5" ht="31.5" thickBot="1" x14ac:dyDescent="0.4">
      <c r="A38" s="583">
        <v>18.100000000000001</v>
      </c>
      <c r="B38" s="582" t="s">
        <v>504</v>
      </c>
      <c r="C38" s="585"/>
      <c r="D38" s="584"/>
      <c r="E38" s="584">
        <f t="shared" si="0"/>
        <v>0</v>
      </c>
    </row>
    <row r="39" spans="1:5" ht="16" thickBot="1" x14ac:dyDescent="0.4">
      <c r="A39" s="583">
        <v>19</v>
      </c>
      <c r="B39" s="582" t="s">
        <v>503</v>
      </c>
      <c r="C39" s="581"/>
      <c r="D39" s="580">
        <v>241</v>
      </c>
      <c r="E39" s="580">
        <f t="shared" si="0"/>
        <v>0</v>
      </c>
    </row>
    <row r="40" spans="1:5" ht="16" thickBot="1" x14ac:dyDescent="0.4">
      <c r="A40" s="583">
        <v>20</v>
      </c>
      <c r="B40" s="582" t="s">
        <v>502</v>
      </c>
      <c r="C40" s="585"/>
      <c r="D40" s="584"/>
      <c r="E40" s="584">
        <f t="shared" si="0"/>
        <v>0</v>
      </c>
    </row>
    <row r="41" spans="1:5" ht="16" thickBot="1" x14ac:dyDescent="0.4">
      <c r="A41" s="583">
        <v>21</v>
      </c>
      <c r="B41" s="582" t="s">
        <v>501</v>
      </c>
      <c r="C41" s="581"/>
      <c r="D41" s="580">
        <v>16706</v>
      </c>
      <c r="E41" s="580">
        <f t="shared" si="0"/>
        <v>0</v>
      </c>
    </row>
    <row r="42" spans="1:5" ht="16" thickBot="1" x14ac:dyDescent="0.4">
      <c r="A42" s="583">
        <v>22</v>
      </c>
      <c r="B42" s="582" t="s">
        <v>484</v>
      </c>
      <c r="C42" s="585"/>
      <c r="D42" s="616"/>
      <c r="E42" s="616">
        <f t="shared" si="0"/>
        <v>0</v>
      </c>
    </row>
    <row r="43" spans="1:5" ht="16" thickBot="1" x14ac:dyDescent="0.4">
      <c r="A43" s="583">
        <v>22.1</v>
      </c>
      <c r="B43" s="582" t="s">
        <v>394</v>
      </c>
      <c r="C43" s="585"/>
      <c r="D43" s="616"/>
      <c r="E43" s="616">
        <f t="shared" si="0"/>
        <v>0</v>
      </c>
    </row>
    <row r="44" spans="1:5" ht="16" thickBot="1" x14ac:dyDescent="0.4">
      <c r="A44" s="583">
        <v>22.2</v>
      </c>
      <c r="B44" s="582" t="s">
        <v>394</v>
      </c>
      <c r="C44" s="585"/>
      <c r="D44" s="616"/>
      <c r="E44" s="616">
        <f t="shared" si="0"/>
        <v>0</v>
      </c>
    </row>
    <row r="45" spans="1:5" ht="16" thickBot="1" x14ac:dyDescent="0.4">
      <c r="A45" s="583">
        <v>22.3</v>
      </c>
      <c r="B45" s="582" t="s">
        <v>481</v>
      </c>
      <c r="C45" s="581"/>
      <c r="D45" s="603">
        <v>1084</v>
      </c>
      <c r="E45" s="603">
        <f t="shared" si="0"/>
        <v>0</v>
      </c>
    </row>
    <row r="46" spans="1:5" ht="16" thickBot="1" x14ac:dyDescent="0.4">
      <c r="A46" s="579"/>
      <c r="B46" s="578" t="s">
        <v>358</v>
      </c>
      <c r="C46" s="577"/>
      <c r="D46" s="615"/>
      <c r="E46" s="615">
        <f>SUM(E11:E45)</f>
        <v>0</v>
      </c>
    </row>
    <row r="47" spans="1:5" ht="16" thickBot="1" x14ac:dyDescent="0.4">
      <c r="A47" s="820"/>
      <c r="B47" s="820"/>
      <c r="C47" s="820"/>
      <c r="D47" s="614"/>
      <c r="E47" s="572"/>
    </row>
    <row r="48" spans="1:5" ht="18" thickBot="1" x14ac:dyDescent="0.4">
      <c r="A48" s="573"/>
      <c r="B48" s="573"/>
      <c r="C48" s="573"/>
      <c r="D48" s="575" t="s">
        <v>361</v>
      </c>
      <c r="E48" s="574">
        <f>E46+E7</f>
        <v>0</v>
      </c>
    </row>
    <row r="49" spans="1:5" ht="15" thickBot="1" x14ac:dyDescent="0.4"/>
    <row r="50" spans="1:5" ht="50.15" customHeight="1" x14ac:dyDescent="0.35">
      <c r="A50" s="821" t="s">
        <v>355</v>
      </c>
      <c r="B50" s="821"/>
      <c r="C50" s="821"/>
      <c r="D50" s="821"/>
      <c r="E50" s="821"/>
    </row>
  </sheetData>
  <sheetProtection algorithmName="SHA-512" hashValue="5hGlETgCDu/iBOe0sAfHwllL4sJSa8jJHHfVfalSloQRTPUIR/U5mP54zWgwWOtF8DTxL4WyEHbG2TSDPzuXuA==" saltValue="GR3+QRCEkfTFGCY9DkkJxQ==" spinCount="100000" sheet="1" selectLockedCells="1"/>
  <protectedRanges>
    <protectedRange sqref="C5:C25 C46:C47 C27:C41" name="Range1"/>
    <protectedRange sqref="C50" name="Range1_1"/>
    <protectedRange sqref="C26" name="Range1_2"/>
  </protectedRanges>
  <mergeCells count="7">
    <mergeCell ref="B2:C2"/>
    <mergeCell ref="B3:C3"/>
    <mergeCell ref="A50:E50"/>
    <mergeCell ref="A5:D5"/>
    <mergeCell ref="A8:C8"/>
    <mergeCell ref="A9:D9"/>
    <mergeCell ref="A47:C47"/>
  </mergeCells>
  <pageMargins left="0.7" right="0.7" top="0.75" bottom="0.75" header="0.3" footer="0.3"/>
  <pageSetup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119E-CAF4-4FEA-94D2-B61BE29886E9}">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3.54296875" style="612" bestFit="1" customWidth="1"/>
    <col min="5" max="5" width="20.7265625" style="571"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18"/>
      <c r="E5" s="608"/>
    </row>
    <row r="6" spans="1:15" s="573" customFormat="1" ht="45.5" thickBot="1" x14ac:dyDescent="0.3">
      <c r="A6" s="592" t="s">
        <v>346</v>
      </c>
      <c r="B6" s="591" t="s">
        <v>347</v>
      </c>
      <c r="C6" s="591" t="s">
        <v>348</v>
      </c>
      <c r="D6" s="599" t="s">
        <v>538</v>
      </c>
      <c r="E6" s="611" t="s">
        <v>495</v>
      </c>
    </row>
    <row r="7" spans="1:15" s="573" customFormat="1" ht="31.5" thickBot="1" x14ac:dyDescent="0.3">
      <c r="A7" s="592">
        <v>1</v>
      </c>
      <c r="B7" s="597" t="s">
        <v>537</v>
      </c>
      <c r="C7" s="610"/>
      <c r="D7" s="622">
        <v>121688</v>
      </c>
      <c r="E7" s="609">
        <f>C7*D7</f>
        <v>0</v>
      </c>
    </row>
    <row r="8" spans="1:15" s="573" customFormat="1" ht="15.5" thickBot="1" x14ac:dyDescent="0.3">
      <c r="A8" s="819"/>
      <c r="B8" s="819"/>
      <c r="C8" s="819"/>
      <c r="D8" s="819"/>
    </row>
    <row r="9" spans="1:15" s="573" customFormat="1" ht="15.5" thickBot="1" x14ac:dyDescent="0.3">
      <c r="A9" s="817" t="s">
        <v>349</v>
      </c>
      <c r="B9" s="818"/>
      <c r="C9" s="818"/>
      <c r="D9" s="818"/>
      <c r="E9" s="608"/>
    </row>
    <row r="10" spans="1:15" s="573" customFormat="1" ht="15.5" thickBot="1" x14ac:dyDescent="0.3">
      <c r="A10" s="592" t="s">
        <v>346</v>
      </c>
      <c r="B10" s="591" t="s">
        <v>347</v>
      </c>
      <c r="C10" s="591" t="s">
        <v>348</v>
      </c>
      <c r="D10" s="590" t="s">
        <v>350</v>
      </c>
      <c r="E10" s="591" t="s">
        <v>379</v>
      </c>
    </row>
    <row r="11" spans="1:15" s="573" customFormat="1" ht="16" thickBot="1" x14ac:dyDescent="0.3">
      <c r="A11" s="583">
        <v>1</v>
      </c>
      <c r="B11" s="582" t="s">
        <v>530</v>
      </c>
      <c r="C11" s="581"/>
      <c r="D11" s="621">
        <v>5435</v>
      </c>
      <c r="E11" s="605">
        <f t="shared" ref="E11:E48" si="0">C11*D11</f>
        <v>0</v>
      </c>
    </row>
    <row r="12" spans="1:15" s="573" customFormat="1" ht="16" thickBot="1" x14ac:dyDescent="0.3">
      <c r="A12" s="583">
        <v>2</v>
      </c>
      <c r="B12" s="582" t="s">
        <v>380</v>
      </c>
      <c r="C12" s="581"/>
      <c r="D12" s="621">
        <v>1982</v>
      </c>
      <c r="E12" s="605">
        <f t="shared" si="0"/>
        <v>0</v>
      </c>
    </row>
    <row r="13" spans="1:15" s="573" customFormat="1" ht="16" thickBot="1" x14ac:dyDescent="0.3">
      <c r="A13" s="583">
        <v>3</v>
      </c>
      <c r="B13" s="582" t="s">
        <v>533</v>
      </c>
      <c r="C13" s="581"/>
      <c r="D13" s="621">
        <v>-528</v>
      </c>
      <c r="E13" s="605">
        <f t="shared" si="0"/>
        <v>0</v>
      </c>
    </row>
    <row r="14" spans="1:15" s="573" customFormat="1" ht="16" thickBot="1" x14ac:dyDescent="0.3">
      <c r="A14" s="583">
        <v>4</v>
      </c>
      <c r="B14" s="582" t="s">
        <v>528</v>
      </c>
      <c r="C14" s="585"/>
      <c r="D14" s="584">
        <v>0</v>
      </c>
      <c r="E14" s="604">
        <f t="shared" si="0"/>
        <v>0</v>
      </c>
    </row>
    <row r="15" spans="1:15" s="573" customFormat="1" ht="16" thickBot="1" x14ac:dyDescent="0.3">
      <c r="A15" s="583">
        <v>5</v>
      </c>
      <c r="B15" s="582" t="s">
        <v>527</v>
      </c>
      <c r="C15" s="585"/>
      <c r="D15" s="584">
        <v>0</v>
      </c>
      <c r="E15" s="604">
        <f t="shared" si="0"/>
        <v>0</v>
      </c>
    </row>
    <row r="16" spans="1:15" s="573" customFormat="1" ht="16" thickBot="1" x14ac:dyDescent="0.3">
      <c r="A16" s="583">
        <v>6</v>
      </c>
      <c r="B16" s="582" t="s">
        <v>526</v>
      </c>
      <c r="C16" s="585"/>
      <c r="D16" s="584">
        <v>0</v>
      </c>
      <c r="E16" s="604">
        <f t="shared" si="0"/>
        <v>0</v>
      </c>
    </row>
    <row r="17" spans="1:5" s="573" customFormat="1" ht="16" thickBot="1" x14ac:dyDescent="0.3">
      <c r="A17" s="583">
        <v>7</v>
      </c>
      <c r="B17" s="582" t="s">
        <v>525</v>
      </c>
      <c r="C17" s="585"/>
      <c r="D17" s="584">
        <v>0</v>
      </c>
      <c r="E17" s="604">
        <f t="shared" si="0"/>
        <v>0</v>
      </c>
    </row>
    <row r="18" spans="1:5" s="573" customFormat="1" ht="16" thickBot="1" x14ac:dyDescent="0.3">
      <c r="A18" s="583">
        <v>8</v>
      </c>
      <c r="B18" s="582" t="s">
        <v>370</v>
      </c>
      <c r="C18" s="581"/>
      <c r="D18" s="621">
        <v>4760</v>
      </c>
      <c r="E18" s="605">
        <f t="shared" si="0"/>
        <v>0</v>
      </c>
    </row>
    <row r="19" spans="1:5" s="573" customFormat="1" ht="16" thickBot="1" x14ac:dyDescent="0.3">
      <c r="A19" s="587">
        <v>9</v>
      </c>
      <c r="B19" s="586" t="s">
        <v>524</v>
      </c>
      <c r="C19" s="585"/>
      <c r="D19" s="584">
        <v>0</v>
      </c>
      <c r="E19" s="584">
        <f t="shared" si="0"/>
        <v>0</v>
      </c>
    </row>
    <row r="20" spans="1:5" s="573" customFormat="1" ht="16" thickBot="1" x14ac:dyDescent="0.3">
      <c r="A20" s="583">
        <v>9.1</v>
      </c>
      <c r="B20" s="582" t="s">
        <v>523</v>
      </c>
      <c r="C20" s="581"/>
      <c r="D20" s="621">
        <v>980</v>
      </c>
      <c r="E20" s="605">
        <f t="shared" si="0"/>
        <v>0</v>
      </c>
    </row>
    <row r="21" spans="1:5" s="573" customFormat="1" ht="16" thickBot="1" x14ac:dyDescent="0.3">
      <c r="A21" s="583">
        <v>9.1999999999999993</v>
      </c>
      <c r="B21" s="582" t="s">
        <v>522</v>
      </c>
      <c r="C21" s="581"/>
      <c r="D21" s="621">
        <v>2368</v>
      </c>
      <c r="E21" s="605">
        <f t="shared" si="0"/>
        <v>0</v>
      </c>
    </row>
    <row r="22" spans="1:5" s="573" customFormat="1" ht="16" thickBot="1" x14ac:dyDescent="0.3">
      <c r="A22" s="583">
        <v>9.3000000000000007</v>
      </c>
      <c r="B22" s="582" t="s">
        <v>521</v>
      </c>
      <c r="C22" s="581"/>
      <c r="D22" s="621">
        <v>2896</v>
      </c>
      <c r="E22" s="605">
        <f t="shared" si="0"/>
        <v>0</v>
      </c>
    </row>
    <row r="23" spans="1:5" s="573" customFormat="1" ht="16" thickBot="1" x14ac:dyDescent="0.3">
      <c r="A23" s="583">
        <v>10</v>
      </c>
      <c r="B23" s="582" t="s">
        <v>520</v>
      </c>
      <c r="C23" s="585"/>
      <c r="D23" s="584"/>
      <c r="E23" s="604">
        <f t="shared" si="0"/>
        <v>0</v>
      </c>
    </row>
    <row r="24" spans="1:5" s="573" customFormat="1" ht="16" thickBot="1" x14ac:dyDescent="0.3">
      <c r="A24" s="583">
        <v>11</v>
      </c>
      <c r="B24" s="582" t="s">
        <v>519</v>
      </c>
      <c r="C24" s="581"/>
      <c r="D24" s="621">
        <v>196</v>
      </c>
      <c r="E24" s="605">
        <f t="shared" si="0"/>
        <v>0</v>
      </c>
    </row>
    <row r="25" spans="1:5" s="573" customFormat="1" ht="16" thickBot="1" x14ac:dyDescent="0.3">
      <c r="A25" s="583">
        <v>12</v>
      </c>
      <c r="B25" s="582" t="s">
        <v>381</v>
      </c>
      <c r="C25" s="585"/>
      <c r="D25" s="584"/>
      <c r="E25" s="604">
        <f t="shared" si="0"/>
        <v>0</v>
      </c>
    </row>
    <row r="26" spans="1:5" s="573" customFormat="1" ht="16" thickBot="1" x14ac:dyDescent="0.3">
      <c r="A26" s="583">
        <v>13</v>
      </c>
      <c r="B26" s="582" t="s">
        <v>518</v>
      </c>
      <c r="C26" s="581"/>
      <c r="D26" s="621">
        <v>185</v>
      </c>
      <c r="E26" s="605">
        <f t="shared" si="0"/>
        <v>0</v>
      </c>
    </row>
    <row r="27" spans="1:5" s="573" customFormat="1" ht="16" thickBot="1" x14ac:dyDescent="0.3">
      <c r="A27" s="587">
        <v>14</v>
      </c>
      <c r="B27" s="586" t="s">
        <v>517</v>
      </c>
      <c r="C27" s="585"/>
      <c r="D27" s="584"/>
      <c r="E27" s="584">
        <f t="shared" si="0"/>
        <v>0</v>
      </c>
    </row>
    <row r="28" spans="1:5" s="573" customFormat="1" ht="16" thickBot="1" x14ac:dyDescent="0.3">
      <c r="A28" s="583">
        <v>14.1</v>
      </c>
      <c r="B28" s="582" t="s">
        <v>516</v>
      </c>
      <c r="C28" s="606"/>
      <c r="D28" s="589">
        <v>9971</v>
      </c>
      <c r="E28" s="605">
        <f t="shared" si="0"/>
        <v>0</v>
      </c>
    </row>
    <row r="29" spans="1:5" s="573" customFormat="1" ht="16" thickBot="1" x14ac:dyDescent="0.3">
      <c r="A29" s="583">
        <v>14.2</v>
      </c>
      <c r="B29" s="582" t="s">
        <v>515</v>
      </c>
      <c r="C29" s="606"/>
      <c r="D29" s="621">
        <v>12580</v>
      </c>
      <c r="E29" s="605">
        <f t="shared" si="0"/>
        <v>0</v>
      </c>
    </row>
    <row r="30" spans="1:5" s="573" customFormat="1" ht="16" thickBot="1" x14ac:dyDescent="0.3">
      <c r="A30" s="583">
        <v>14.3</v>
      </c>
      <c r="B30" s="582" t="s">
        <v>514</v>
      </c>
      <c r="C30" s="606"/>
      <c r="D30" s="621">
        <v>6941</v>
      </c>
      <c r="E30" s="605">
        <f t="shared" si="0"/>
        <v>0</v>
      </c>
    </row>
    <row r="31" spans="1:5" s="573" customFormat="1" ht="16" thickBot="1" x14ac:dyDescent="0.3">
      <c r="A31" s="587">
        <v>15</v>
      </c>
      <c r="B31" s="586" t="s">
        <v>513</v>
      </c>
      <c r="C31" s="585"/>
      <c r="D31" s="584"/>
      <c r="E31" s="584">
        <f t="shared" si="0"/>
        <v>0</v>
      </c>
    </row>
    <row r="32" spans="1:5" s="573" customFormat="1" ht="31.5" thickBot="1" x14ac:dyDescent="0.3">
      <c r="A32" s="583">
        <v>15.1</v>
      </c>
      <c r="B32" s="582" t="s">
        <v>512</v>
      </c>
      <c r="C32" s="581"/>
      <c r="D32" s="621">
        <v>25</v>
      </c>
      <c r="E32" s="605">
        <f t="shared" si="0"/>
        <v>0</v>
      </c>
    </row>
    <row r="33" spans="1:5" s="573" customFormat="1" ht="31.5" thickBot="1" x14ac:dyDescent="0.3">
      <c r="A33" s="583">
        <v>15.2</v>
      </c>
      <c r="B33" s="582" t="s">
        <v>511</v>
      </c>
      <c r="C33" s="585"/>
      <c r="D33" s="584"/>
      <c r="E33" s="604">
        <f t="shared" si="0"/>
        <v>0</v>
      </c>
    </row>
    <row r="34" spans="1:5" s="573" customFormat="1" ht="47" thickBot="1" x14ac:dyDescent="0.3">
      <c r="A34" s="583">
        <v>15.3</v>
      </c>
      <c r="B34" s="582" t="s">
        <v>510</v>
      </c>
      <c r="C34" s="585"/>
      <c r="D34" s="584"/>
      <c r="E34" s="604">
        <f t="shared" si="0"/>
        <v>0</v>
      </c>
    </row>
    <row r="35" spans="1:5" s="573" customFormat="1" ht="16" thickBot="1" x14ac:dyDescent="0.3">
      <c r="A35" s="583">
        <v>15.4</v>
      </c>
      <c r="B35" s="582" t="s">
        <v>509</v>
      </c>
      <c r="C35" s="585"/>
      <c r="D35" s="584"/>
      <c r="E35" s="604">
        <f t="shared" si="0"/>
        <v>0</v>
      </c>
    </row>
    <row r="36" spans="1:5" s="573" customFormat="1" ht="31.5" thickBot="1" x14ac:dyDescent="0.3">
      <c r="A36" s="583">
        <v>15.5</v>
      </c>
      <c r="B36" s="582" t="s">
        <v>508</v>
      </c>
      <c r="C36" s="581"/>
      <c r="D36" s="621">
        <v>488</v>
      </c>
      <c r="E36" s="605">
        <f t="shared" si="0"/>
        <v>0</v>
      </c>
    </row>
    <row r="37" spans="1:5" s="573" customFormat="1" ht="16" thickBot="1" x14ac:dyDescent="0.3">
      <c r="A37" s="583">
        <v>16</v>
      </c>
      <c r="B37" s="582" t="s">
        <v>507</v>
      </c>
      <c r="C37" s="585"/>
      <c r="D37" s="584"/>
      <c r="E37" s="604">
        <f t="shared" si="0"/>
        <v>0</v>
      </c>
    </row>
    <row r="38" spans="1:5" s="573" customFormat="1" ht="16" thickBot="1" x14ac:dyDescent="0.3">
      <c r="A38" s="583">
        <v>17</v>
      </c>
      <c r="B38" s="582" t="s">
        <v>382</v>
      </c>
      <c r="C38" s="606"/>
      <c r="D38" s="621">
        <v>3000</v>
      </c>
      <c r="E38" s="605">
        <f t="shared" si="0"/>
        <v>0</v>
      </c>
    </row>
    <row r="39" spans="1:5" s="573" customFormat="1" ht="16" thickBot="1" x14ac:dyDescent="0.3">
      <c r="A39" s="587">
        <v>18</v>
      </c>
      <c r="B39" s="586" t="s">
        <v>506</v>
      </c>
      <c r="C39" s="585"/>
      <c r="D39" s="584"/>
      <c r="E39" s="584">
        <f t="shared" si="0"/>
        <v>0</v>
      </c>
    </row>
    <row r="40" spans="1:5" s="573" customFormat="1" ht="16" thickBot="1" x14ac:dyDescent="0.3">
      <c r="A40" s="583">
        <v>18.100000000000001</v>
      </c>
      <c r="B40" s="582" t="s">
        <v>505</v>
      </c>
      <c r="C40" s="585"/>
      <c r="D40" s="584"/>
      <c r="E40" s="604">
        <f t="shared" si="0"/>
        <v>0</v>
      </c>
    </row>
    <row r="41" spans="1:5" s="573" customFormat="1" ht="31.5" thickBot="1" x14ac:dyDescent="0.3">
      <c r="A41" s="583">
        <v>18.2</v>
      </c>
      <c r="B41" s="582" t="s">
        <v>504</v>
      </c>
      <c r="C41" s="585"/>
      <c r="D41" s="584"/>
      <c r="E41" s="604">
        <f t="shared" si="0"/>
        <v>0</v>
      </c>
    </row>
    <row r="42" spans="1:5" s="573" customFormat="1" ht="16" thickBot="1" x14ac:dyDescent="0.3">
      <c r="A42" s="583">
        <v>19</v>
      </c>
      <c r="B42" s="582" t="s">
        <v>503</v>
      </c>
      <c r="C42" s="585"/>
      <c r="D42" s="584"/>
      <c r="E42" s="604">
        <f t="shared" si="0"/>
        <v>0</v>
      </c>
    </row>
    <row r="43" spans="1:5" s="573" customFormat="1" ht="16" thickBot="1" x14ac:dyDescent="0.3">
      <c r="A43" s="583">
        <v>20</v>
      </c>
      <c r="B43" s="582" t="s">
        <v>502</v>
      </c>
      <c r="C43" s="581"/>
      <c r="D43" s="621">
        <v>1950</v>
      </c>
      <c r="E43" s="605">
        <f t="shared" si="0"/>
        <v>0</v>
      </c>
    </row>
    <row r="44" spans="1:5" s="573" customFormat="1" ht="16" thickBot="1" x14ac:dyDescent="0.3">
      <c r="A44" s="583">
        <v>21</v>
      </c>
      <c r="B44" s="582" t="s">
        <v>501</v>
      </c>
      <c r="C44" s="581"/>
      <c r="D44" s="621">
        <v>11395</v>
      </c>
      <c r="E44" s="605">
        <f t="shared" si="0"/>
        <v>0</v>
      </c>
    </row>
    <row r="45" spans="1:5" s="573" customFormat="1" ht="16" thickBot="1" x14ac:dyDescent="0.3">
      <c r="A45" s="587">
        <v>22</v>
      </c>
      <c r="B45" s="586" t="s">
        <v>484</v>
      </c>
      <c r="C45" s="585"/>
      <c r="D45" s="584"/>
      <c r="E45" s="584">
        <f t="shared" si="0"/>
        <v>0</v>
      </c>
    </row>
    <row r="46" spans="1:5" s="573" customFormat="1" ht="31.5" thickBot="1" x14ac:dyDescent="0.3">
      <c r="A46" s="583">
        <v>22.1</v>
      </c>
      <c r="B46" s="582" t="s">
        <v>483</v>
      </c>
      <c r="C46" s="581"/>
      <c r="D46" s="603">
        <v>7082</v>
      </c>
      <c r="E46" s="603">
        <f t="shared" si="0"/>
        <v>0</v>
      </c>
    </row>
    <row r="47" spans="1:5" s="573" customFormat="1" ht="16" thickBot="1" x14ac:dyDescent="0.3">
      <c r="A47" s="583">
        <v>22.2</v>
      </c>
      <c r="B47" s="582" t="s">
        <v>482</v>
      </c>
      <c r="C47" s="581"/>
      <c r="D47" s="603">
        <v>7862</v>
      </c>
      <c r="E47" s="603">
        <f t="shared" si="0"/>
        <v>0</v>
      </c>
    </row>
    <row r="48" spans="1:5" s="573" customFormat="1" ht="16" thickBot="1" x14ac:dyDescent="0.3">
      <c r="A48" s="583">
        <v>22.3</v>
      </c>
      <c r="B48" s="582" t="s">
        <v>481</v>
      </c>
      <c r="C48" s="581"/>
      <c r="D48" s="603">
        <v>2988</v>
      </c>
      <c r="E48" s="603">
        <f t="shared" si="0"/>
        <v>0</v>
      </c>
    </row>
    <row r="49" spans="1:5" s="573" customFormat="1" ht="16" thickBot="1" x14ac:dyDescent="0.3">
      <c r="A49" s="579"/>
      <c r="B49" s="578" t="s">
        <v>358</v>
      </c>
      <c r="C49" s="577"/>
      <c r="D49" s="620"/>
      <c r="E49" s="602">
        <f>SUM(E11:E48)</f>
        <v>0</v>
      </c>
    </row>
    <row r="50" spans="1:5" s="573" customFormat="1" ht="16" thickBot="1" x14ac:dyDescent="0.3">
      <c r="A50" s="820"/>
      <c r="B50" s="820"/>
      <c r="C50" s="820"/>
      <c r="D50" s="820"/>
    </row>
    <row r="51" spans="1:5" s="573" customFormat="1" ht="18" thickBot="1" x14ac:dyDescent="0.3">
      <c r="D51" s="619" t="s">
        <v>361</v>
      </c>
      <c r="E51" s="600">
        <f>E49+E7</f>
        <v>0</v>
      </c>
    </row>
    <row r="52" spans="1:5" ht="15" thickBot="1" x14ac:dyDescent="0.4"/>
    <row r="53" spans="1:5" ht="50.15" customHeight="1" x14ac:dyDescent="0.35">
      <c r="A53" s="821" t="s">
        <v>355</v>
      </c>
      <c r="B53" s="821"/>
      <c r="C53" s="821"/>
      <c r="D53" s="821"/>
      <c r="E53" s="821"/>
    </row>
  </sheetData>
  <sheetProtection algorithmName="SHA-512" hashValue="QS5M8sQXZCMqjXLXHkC0LIfnHfDFl8dtIs3jni4xcK+mo0UC9V3m/H+3us7S82T4RNik8zoawWS4QRUIa16O4A==" saltValue="o7CKLvcUvinv1oz7QsqFYQ==" spinCount="100000" sheet="1" objects="1" scenarios="1" selectLockedCells="1"/>
  <protectedRanges>
    <protectedRange sqref="C5:C18 C20:C26 C28:C30 C32:C38 C40:C44 C49:C50" name="Range1"/>
    <protectedRange sqref="C53" name="Range1_1"/>
    <protectedRange sqref="C19" name="Range1_2"/>
    <protectedRange sqref="C27" name="Range1_2_1"/>
    <protectedRange sqref="C31" name="Range1_2_1_1"/>
    <protectedRange sqref="C39" name="Range1_1_1"/>
  </protectedRanges>
  <mergeCells count="7">
    <mergeCell ref="B2:C2"/>
    <mergeCell ref="B3:C3"/>
    <mergeCell ref="A5:D5"/>
    <mergeCell ref="A8:D8"/>
    <mergeCell ref="A9:D9"/>
    <mergeCell ref="A50:D50"/>
    <mergeCell ref="A53:E5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0F5E-09A8-4916-B46E-A45A83D04142}">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4.1796875" style="612" customWidth="1"/>
    <col min="5" max="5" width="20.7265625" style="61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22"/>
      <c r="E5" s="593"/>
    </row>
    <row r="6" spans="1:15" s="573" customFormat="1" ht="30.5" thickBot="1" x14ac:dyDescent="0.3">
      <c r="A6" s="592" t="s">
        <v>346</v>
      </c>
      <c r="B6" s="591" t="s">
        <v>347</v>
      </c>
      <c r="C6" s="591" t="s">
        <v>348</v>
      </c>
      <c r="D6" s="599" t="s">
        <v>536</v>
      </c>
      <c r="E6" s="599" t="s">
        <v>495</v>
      </c>
    </row>
    <row r="7" spans="1:15" s="573" customFormat="1" ht="31.5" thickBot="1" x14ac:dyDescent="0.3">
      <c r="A7" s="592">
        <v>1</v>
      </c>
      <c r="B7" s="597" t="s">
        <v>537</v>
      </c>
      <c r="C7" s="610"/>
      <c r="D7" s="595">
        <v>119830</v>
      </c>
      <c r="E7" s="595">
        <f>C7*D7</f>
        <v>0</v>
      </c>
    </row>
    <row r="8" spans="1:15" s="573" customFormat="1" ht="16" thickBot="1" x14ac:dyDescent="0.3">
      <c r="A8" s="819"/>
      <c r="B8" s="819"/>
      <c r="C8" s="819"/>
      <c r="D8" s="613"/>
      <c r="E8" s="572"/>
    </row>
    <row r="9" spans="1:15" s="573" customFormat="1" ht="15.5" thickBot="1" x14ac:dyDescent="0.3">
      <c r="A9" s="817" t="s">
        <v>349</v>
      </c>
      <c r="B9" s="818"/>
      <c r="C9" s="818"/>
      <c r="D9" s="822"/>
      <c r="E9" s="593"/>
    </row>
    <row r="10" spans="1:15" s="573" customFormat="1" ht="15.5" thickBot="1" x14ac:dyDescent="0.3">
      <c r="A10" s="592" t="s">
        <v>346</v>
      </c>
      <c r="B10" s="591" t="s">
        <v>347</v>
      </c>
      <c r="C10" s="591" t="s">
        <v>348</v>
      </c>
      <c r="D10" s="599" t="s">
        <v>535</v>
      </c>
      <c r="E10" s="590" t="s">
        <v>379</v>
      </c>
    </row>
    <row r="11" spans="1:15" s="573" customFormat="1" ht="16" thickBot="1" x14ac:dyDescent="0.3">
      <c r="A11" s="583">
        <v>1</v>
      </c>
      <c r="B11" s="582" t="s">
        <v>530</v>
      </c>
      <c r="C11" s="581"/>
      <c r="D11" s="588">
        <v>2780</v>
      </c>
      <c r="E11" s="588">
        <f t="shared" ref="E11:E48" si="0">C11*D11</f>
        <v>0</v>
      </c>
    </row>
    <row r="12" spans="1:15" s="573" customFormat="1" ht="16" thickBot="1" x14ac:dyDescent="0.3">
      <c r="A12" s="583">
        <v>2</v>
      </c>
      <c r="B12" s="582" t="s">
        <v>380</v>
      </c>
      <c r="C12" s="581"/>
      <c r="D12" s="588">
        <v>2720</v>
      </c>
      <c r="E12" s="588">
        <f t="shared" si="0"/>
        <v>0</v>
      </c>
    </row>
    <row r="13" spans="1:15" s="573" customFormat="1" ht="16" thickBot="1" x14ac:dyDescent="0.3">
      <c r="A13" s="583">
        <v>3</v>
      </c>
      <c r="B13" s="582" t="s">
        <v>533</v>
      </c>
      <c r="C13" s="581"/>
      <c r="D13" s="588">
        <v>1</v>
      </c>
      <c r="E13" s="588">
        <f t="shared" si="0"/>
        <v>0</v>
      </c>
    </row>
    <row r="14" spans="1:15" s="573" customFormat="1" ht="16" thickBot="1" x14ac:dyDescent="0.3">
      <c r="A14" s="583">
        <v>4</v>
      </c>
      <c r="B14" s="582" t="s">
        <v>528</v>
      </c>
      <c r="C14" s="581"/>
      <c r="D14" s="588">
        <v>1</v>
      </c>
      <c r="E14" s="588">
        <f t="shared" si="0"/>
        <v>0</v>
      </c>
    </row>
    <row r="15" spans="1:15" s="573" customFormat="1" ht="16" thickBot="1" x14ac:dyDescent="0.3">
      <c r="A15" s="583">
        <v>5</v>
      </c>
      <c r="B15" s="582" t="s">
        <v>527</v>
      </c>
      <c r="C15" s="585"/>
      <c r="D15" s="584">
        <v>0</v>
      </c>
      <c r="E15" s="584">
        <f t="shared" si="0"/>
        <v>0</v>
      </c>
    </row>
    <row r="16" spans="1:15" s="573" customFormat="1" ht="16" thickBot="1" x14ac:dyDescent="0.3">
      <c r="A16" s="583">
        <v>6</v>
      </c>
      <c r="B16" s="582" t="s">
        <v>526</v>
      </c>
      <c r="C16" s="581"/>
      <c r="D16" s="588">
        <v>5460</v>
      </c>
      <c r="E16" s="588">
        <f t="shared" si="0"/>
        <v>0</v>
      </c>
    </row>
    <row r="17" spans="1:5" s="573" customFormat="1" ht="16" thickBot="1" x14ac:dyDescent="0.3">
      <c r="A17" s="583">
        <v>7</v>
      </c>
      <c r="B17" s="582" t="s">
        <v>525</v>
      </c>
      <c r="C17" s="585"/>
      <c r="D17" s="584">
        <v>0</v>
      </c>
      <c r="E17" s="584">
        <f t="shared" si="0"/>
        <v>0</v>
      </c>
    </row>
    <row r="18" spans="1:5" s="573" customFormat="1" ht="16" thickBot="1" x14ac:dyDescent="0.3">
      <c r="A18" s="583">
        <v>8</v>
      </c>
      <c r="B18" s="582" t="s">
        <v>370</v>
      </c>
      <c r="C18" s="581"/>
      <c r="D18" s="588">
        <v>4939</v>
      </c>
      <c r="E18" s="588">
        <f t="shared" si="0"/>
        <v>0</v>
      </c>
    </row>
    <row r="19" spans="1:5" s="573" customFormat="1" ht="16" thickBot="1" x14ac:dyDescent="0.3">
      <c r="A19" s="587">
        <v>9</v>
      </c>
      <c r="B19" s="586" t="s">
        <v>524</v>
      </c>
      <c r="C19" s="585"/>
      <c r="D19" s="584">
        <v>0</v>
      </c>
      <c r="E19" s="584">
        <f t="shared" si="0"/>
        <v>0</v>
      </c>
    </row>
    <row r="20" spans="1:5" s="573" customFormat="1" ht="16" thickBot="1" x14ac:dyDescent="0.3">
      <c r="A20" s="583">
        <v>9.1</v>
      </c>
      <c r="B20" s="582" t="s">
        <v>523</v>
      </c>
      <c r="C20" s="581"/>
      <c r="D20" s="588">
        <v>1275</v>
      </c>
      <c r="E20" s="588">
        <f t="shared" si="0"/>
        <v>0</v>
      </c>
    </row>
    <row r="21" spans="1:5" s="573" customFormat="1" ht="16" thickBot="1" x14ac:dyDescent="0.3">
      <c r="A21" s="583">
        <v>9.1999999999999993</v>
      </c>
      <c r="B21" s="582" t="s">
        <v>522</v>
      </c>
      <c r="C21" s="581"/>
      <c r="D21" s="588">
        <v>848</v>
      </c>
      <c r="E21" s="588">
        <f t="shared" si="0"/>
        <v>0</v>
      </c>
    </row>
    <row r="22" spans="1:5" s="573" customFormat="1" ht="16" thickBot="1" x14ac:dyDescent="0.3">
      <c r="A22" s="583">
        <v>9.3000000000000007</v>
      </c>
      <c r="B22" s="582" t="s">
        <v>521</v>
      </c>
      <c r="C22" s="581"/>
      <c r="D22" s="588">
        <v>3960</v>
      </c>
      <c r="E22" s="588">
        <f t="shared" si="0"/>
        <v>0</v>
      </c>
    </row>
    <row r="23" spans="1:5" s="573" customFormat="1" ht="16" thickBot="1" x14ac:dyDescent="0.3">
      <c r="A23" s="583">
        <v>10</v>
      </c>
      <c r="B23" s="582" t="s">
        <v>520</v>
      </c>
      <c r="C23" s="581"/>
      <c r="D23" s="588">
        <v>950</v>
      </c>
      <c r="E23" s="588">
        <f t="shared" si="0"/>
        <v>0</v>
      </c>
    </row>
    <row r="24" spans="1:5" s="573" customFormat="1" ht="16" thickBot="1" x14ac:dyDescent="0.3">
      <c r="A24" s="583">
        <v>11</v>
      </c>
      <c r="B24" s="582" t="s">
        <v>519</v>
      </c>
      <c r="C24" s="581"/>
      <c r="D24" s="588">
        <v>150</v>
      </c>
      <c r="E24" s="588">
        <f t="shared" si="0"/>
        <v>0</v>
      </c>
    </row>
    <row r="25" spans="1:5" s="573" customFormat="1" ht="16" thickBot="1" x14ac:dyDescent="0.3">
      <c r="A25" s="583">
        <v>12</v>
      </c>
      <c r="B25" s="582" t="s">
        <v>381</v>
      </c>
      <c r="C25" s="585"/>
      <c r="D25" s="584"/>
      <c r="E25" s="584">
        <f t="shared" si="0"/>
        <v>0</v>
      </c>
    </row>
    <row r="26" spans="1:5" s="573" customFormat="1" ht="16" thickBot="1" x14ac:dyDescent="0.3">
      <c r="A26" s="583">
        <v>13</v>
      </c>
      <c r="B26" s="582" t="s">
        <v>518</v>
      </c>
      <c r="C26" s="581"/>
      <c r="D26" s="588">
        <v>195</v>
      </c>
      <c r="E26" s="588">
        <f t="shared" si="0"/>
        <v>0</v>
      </c>
    </row>
    <row r="27" spans="1:5" s="573" customFormat="1" ht="16" thickBot="1" x14ac:dyDescent="0.3">
      <c r="A27" s="587">
        <v>14</v>
      </c>
      <c r="B27" s="586" t="s">
        <v>517</v>
      </c>
      <c r="C27" s="585"/>
      <c r="D27" s="584"/>
      <c r="E27" s="584">
        <f t="shared" si="0"/>
        <v>0</v>
      </c>
    </row>
    <row r="28" spans="1:5" s="573" customFormat="1" ht="16" thickBot="1" x14ac:dyDescent="0.3">
      <c r="A28" s="583">
        <v>14.1</v>
      </c>
      <c r="B28" s="582" t="s">
        <v>516</v>
      </c>
      <c r="C28" s="581"/>
      <c r="D28" s="589">
        <v>3280</v>
      </c>
      <c r="E28" s="588">
        <f t="shared" si="0"/>
        <v>0</v>
      </c>
    </row>
    <row r="29" spans="1:5" s="573" customFormat="1" ht="16" thickBot="1" x14ac:dyDescent="0.3">
      <c r="A29" s="583">
        <v>14.2</v>
      </c>
      <c r="B29" s="582" t="s">
        <v>515</v>
      </c>
      <c r="C29" s="581"/>
      <c r="D29" s="588">
        <v>4170</v>
      </c>
      <c r="E29" s="588">
        <f t="shared" si="0"/>
        <v>0</v>
      </c>
    </row>
    <row r="30" spans="1:5" s="573" customFormat="1" ht="16" thickBot="1" x14ac:dyDescent="0.3">
      <c r="A30" s="583">
        <v>14.3</v>
      </c>
      <c r="B30" s="582" t="s">
        <v>514</v>
      </c>
      <c r="C30" s="581"/>
      <c r="D30" s="588">
        <v>3740</v>
      </c>
      <c r="E30" s="588">
        <f t="shared" si="0"/>
        <v>0</v>
      </c>
    </row>
    <row r="31" spans="1:5" s="573" customFormat="1" ht="16" thickBot="1" x14ac:dyDescent="0.3">
      <c r="A31" s="587">
        <v>15</v>
      </c>
      <c r="B31" s="586" t="s">
        <v>513</v>
      </c>
      <c r="C31" s="585"/>
      <c r="D31" s="584"/>
      <c r="E31" s="584">
        <f t="shared" si="0"/>
        <v>0</v>
      </c>
    </row>
    <row r="32" spans="1:5" s="573" customFormat="1" ht="31.5" thickBot="1" x14ac:dyDescent="0.3">
      <c r="A32" s="583">
        <v>15.1</v>
      </c>
      <c r="B32" s="582" t="s">
        <v>512</v>
      </c>
      <c r="C32" s="581"/>
      <c r="D32" s="588">
        <v>1</v>
      </c>
      <c r="E32" s="588">
        <f t="shared" si="0"/>
        <v>0</v>
      </c>
    </row>
    <row r="33" spans="1:5" s="573" customFormat="1" ht="31.5" thickBot="1" x14ac:dyDescent="0.3">
      <c r="A33" s="583">
        <v>15.2</v>
      </c>
      <c r="B33" s="582" t="s">
        <v>511</v>
      </c>
      <c r="C33" s="581"/>
      <c r="D33" s="588">
        <v>980</v>
      </c>
      <c r="E33" s="588">
        <f t="shared" si="0"/>
        <v>0</v>
      </c>
    </row>
    <row r="34" spans="1:5" s="573" customFormat="1" ht="47" thickBot="1" x14ac:dyDescent="0.3">
      <c r="A34" s="583">
        <v>15.3</v>
      </c>
      <c r="B34" s="582" t="s">
        <v>510</v>
      </c>
      <c r="C34" s="585"/>
      <c r="D34" s="584"/>
      <c r="E34" s="584">
        <f t="shared" si="0"/>
        <v>0</v>
      </c>
    </row>
    <row r="35" spans="1:5" s="573" customFormat="1" ht="16" thickBot="1" x14ac:dyDescent="0.3">
      <c r="A35" s="583">
        <v>15.4</v>
      </c>
      <c r="B35" s="582" t="s">
        <v>509</v>
      </c>
      <c r="C35" s="581"/>
      <c r="D35" s="588">
        <v>2140</v>
      </c>
      <c r="E35" s="588">
        <f t="shared" si="0"/>
        <v>0</v>
      </c>
    </row>
    <row r="36" spans="1:5" s="573" customFormat="1" ht="31.5" thickBot="1" x14ac:dyDescent="0.3">
      <c r="A36" s="583">
        <v>15.5</v>
      </c>
      <c r="B36" s="582" t="s">
        <v>508</v>
      </c>
      <c r="C36" s="581"/>
      <c r="D36" s="588">
        <v>247</v>
      </c>
      <c r="E36" s="588">
        <f t="shared" si="0"/>
        <v>0</v>
      </c>
    </row>
    <row r="37" spans="1:5" s="573" customFormat="1" ht="16" thickBot="1" x14ac:dyDescent="0.3">
      <c r="A37" s="583">
        <v>16</v>
      </c>
      <c r="B37" s="582" t="s">
        <v>507</v>
      </c>
      <c r="C37" s="585"/>
      <c r="D37" s="584"/>
      <c r="E37" s="584">
        <f t="shared" si="0"/>
        <v>0</v>
      </c>
    </row>
    <row r="38" spans="1:5" s="573" customFormat="1" ht="16" thickBot="1" x14ac:dyDescent="0.3">
      <c r="A38" s="583">
        <v>17</v>
      </c>
      <c r="B38" s="582" t="s">
        <v>382</v>
      </c>
      <c r="C38" s="581"/>
      <c r="D38" s="588">
        <v>95</v>
      </c>
      <c r="E38" s="588">
        <f t="shared" si="0"/>
        <v>0</v>
      </c>
    </row>
    <row r="39" spans="1:5" s="573" customFormat="1" ht="16" thickBot="1" x14ac:dyDescent="0.3">
      <c r="A39" s="587">
        <v>18</v>
      </c>
      <c r="B39" s="586" t="s">
        <v>506</v>
      </c>
      <c r="C39" s="585"/>
      <c r="D39" s="584"/>
      <c r="E39" s="584">
        <f t="shared" si="0"/>
        <v>0</v>
      </c>
    </row>
    <row r="40" spans="1:5" s="573" customFormat="1" ht="16" thickBot="1" x14ac:dyDescent="0.3">
      <c r="A40" s="583">
        <v>18.100000000000001</v>
      </c>
      <c r="B40" s="582" t="s">
        <v>505</v>
      </c>
      <c r="C40" s="585"/>
      <c r="D40" s="584"/>
      <c r="E40" s="584">
        <f t="shared" si="0"/>
        <v>0</v>
      </c>
    </row>
    <row r="41" spans="1:5" s="573" customFormat="1" ht="31.5" thickBot="1" x14ac:dyDescent="0.3">
      <c r="A41" s="583">
        <v>18.2</v>
      </c>
      <c r="B41" s="582" t="s">
        <v>504</v>
      </c>
      <c r="C41" s="585"/>
      <c r="D41" s="584"/>
      <c r="E41" s="584">
        <f t="shared" si="0"/>
        <v>0</v>
      </c>
    </row>
    <row r="42" spans="1:5" s="573" customFormat="1" ht="16" thickBot="1" x14ac:dyDescent="0.3">
      <c r="A42" s="583">
        <v>19</v>
      </c>
      <c r="B42" s="582" t="s">
        <v>503</v>
      </c>
      <c r="C42" s="581"/>
      <c r="D42" s="588">
        <v>295</v>
      </c>
      <c r="E42" s="588">
        <f t="shared" si="0"/>
        <v>0</v>
      </c>
    </row>
    <row r="43" spans="1:5" s="573" customFormat="1" ht="16" thickBot="1" x14ac:dyDescent="0.3">
      <c r="A43" s="583">
        <v>20</v>
      </c>
      <c r="B43" s="582" t="s">
        <v>502</v>
      </c>
      <c r="C43" s="581"/>
      <c r="D43" s="588">
        <v>1400</v>
      </c>
      <c r="E43" s="588">
        <f t="shared" si="0"/>
        <v>0</v>
      </c>
    </row>
    <row r="44" spans="1:5" s="573" customFormat="1" ht="16" thickBot="1" x14ac:dyDescent="0.3">
      <c r="A44" s="583">
        <v>21</v>
      </c>
      <c r="B44" s="582" t="s">
        <v>501</v>
      </c>
      <c r="C44" s="581"/>
      <c r="D44" s="588">
        <v>9840</v>
      </c>
      <c r="E44" s="588">
        <f t="shared" si="0"/>
        <v>0</v>
      </c>
    </row>
    <row r="45" spans="1:5" s="573" customFormat="1" ht="16" thickBot="1" x14ac:dyDescent="0.3">
      <c r="A45" s="587">
        <v>22</v>
      </c>
      <c r="B45" s="586" t="s">
        <v>484</v>
      </c>
      <c r="C45" s="585"/>
      <c r="D45" s="584"/>
      <c r="E45" s="584">
        <f t="shared" si="0"/>
        <v>0</v>
      </c>
    </row>
    <row r="46" spans="1:5" s="573" customFormat="1" ht="31.5" thickBot="1" x14ac:dyDescent="0.3">
      <c r="A46" s="583">
        <v>22.1</v>
      </c>
      <c r="B46" s="582" t="s">
        <v>483</v>
      </c>
      <c r="C46" s="581"/>
      <c r="D46" s="580">
        <v>4655</v>
      </c>
      <c r="E46" s="580">
        <f t="shared" si="0"/>
        <v>0</v>
      </c>
    </row>
    <row r="47" spans="1:5" s="573" customFormat="1" ht="16" thickBot="1" x14ac:dyDescent="0.3">
      <c r="A47" s="583">
        <v>22.2</v>
      </c>
      <c r="B47" s="582" t="s">
        <v>482</v>
      </c>
      <c r="C47" s="581"/>
      <c r="D47" s="580">
        <v>3755</v>
      </c>
      <c r="E47" s="580">
        <f t="shared" si="0"/>
        <v>0</v>
      </c>
    </row>
    <row r="48" spans="1:5" s="573" customFormat="1" ht="16" thickBot="1" x14ac:dyDescent="0.3">
      <c r="A48" s="583">
        <v>22.3</v>
      </c>
      <c r="B48" s="582" t="s">
        <v>481</v>
      </c>
      <c r="C48" s="581"/>
      <c r="D48" s="580">
        <v>1275</v>
      </c>
      <c r="E48" s="580">
        <f t="shared" si="0"/>
        <v>0</v>
      </c>
    </row>
    <row r="49" spans="1:5" s="573" customFormat="1" ht="16" thickBot="1" x14ac:dyDescent="0.3">
      <c r="A49" s="579"/>
      <c r="B49" s="578" t="s">
        <v>358</v>
      </c>
      <c r="C49" s="577"/>
      <c r="D49" s="576"/>
      <c r="E49" s="576">
        <f>SUM(E11:E48)</f>
        <v>0</v>
      </c>
    </row>
    <row r="50" spans="1:5" s="573" customFormat="1" ht="16" thickBot="1" x14ac:dyDescent="0.3">
      <c r="A50" s="820"/>
      <c r="B50" s="820"/>
      <c r="C50" s="820"/>
      <c r="D50" s="613"/>
      <c r="E50" s="572"/>
    </row>
    <row r="51" spans="1:5" s="573" customFormat="1" ht="18" thickBot="1" x14ac:dyDescent="0.3">
      <c r="D51" s="575" t="s">
        <v>361</v>
      </c>
      <c r="E51" s="574">
        <f>E49+E7</f>
        <v>0</v>
      </c>
    </row>
    <row r="52" spans="1:5" ht="15" thickBot="1" x14ac:dyDescent="0.4"/>
    <row r="53" spans="1:5" ht="50.15" customHeight="1" x14ac:dyDescent="0.35">
      <c r="A53" s="821" t="s">
        <v>355</v>
      </c>
      <c r="B53" s="821"/>
      <c r="C53" s="821"/>
      <c r="D53" s="821"/>
      <c r="E53" s="821"/>
    </row>
  </sheetData>
  <sheetProtection algorithmName="SHA-512" hashValue="YsOgHlAKQ2KZcurVLj4E4L2y4JlDg6vQk6+NJ9S7kUpfw0N0JoEoe+3NTnsCvidAuxf2XDz7X6sn5hUnhPXJ0w==" saltValue="Wd8QYHLtod/wIIJI/ODDEA==" spinCount="100000" sheet="1" objects="1" scenarios="1" selectLockedCells="1"/>
  <protectedRanges>
    <protectedRange sqref="C5:C18 C49:C50 C40:C44 C32:C38 C28:C30 C20:C26" name="Range1"/>
    <protectedRange sqref="C53" name="Range1_1"/>
    <protectedRange sqref="C39" name="Range1_1_1"/>
    <protectedRange sqref="C31" name="Range1_2_1_1"/>
    <protectedRange sqref="C27" name="Range1_2_1"/>
    <protectedRange sqref="C19" name="Range1_2"/>
  </protectedRanges>
  <mergeCells count="7">
    <mergeCell ref="B2:C2"/>
    <mergeCell ref="B3:C3"/>
    <mergeCell ref="A53:E53"/>
    <mergeCell ref="A5:D5"/>
    <mergeCell ref="A8:C8"/>
    <mergeCell ref="A9:D9"/>
    <mergeCell ref="A50:C5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0471C-0584-4159-81D5-DF409D51B0C0}">
  <dimension ref="A1:O50"/>
  <sheetViews>
    <sheetView workbookViewId="0">
      <selection activeCell="C7" sqref="C7"/>
    </sheetView>
  </sheetViews>
  <sheetFormatPr defaultRowHeight="14.5" x14ac:dyDescent="0.35"/>
  <cols>
    <col min="1" max="1" width="27.81640625" style="573" customWidth="1"/>
    <col min="2" max="2" width="39.7265625" style="573" customWidth="1"/>
    <col min="3" max="3" width="8.7265625" style="573"/>
    <col min="4" max="4" width="23.54296875" style="572" customWidth="1"/>
    <col min="5" max="5" width="20.7265625" style="57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ht="15.5" thickBot="1" x14ac:dyDescent="0.4">
      <c r="A5" s="817" t="s">
        <v>345</v>
      </c>
      <c r="B5" s="818"/>
      <c r="C5" s="818"/>
      <c r="D5" s="818"/>
      <c r="E5" s="593"/>
    </row>
    <row r="6" spans="1:15" ht="30.5" thickBot="1" x14ac:dyDescent="0.4">
      <c r="A6" s="592" t="s">
        <v>346</v>
      </c>
      <c r="B6" s="591" t="s">
        <v>347</v>
      </c>
      <c r="C6" s="591" t="s">
        <v>348</v>
      </c>
      <c r="D6" s="599" t="s">
        <v>496</v>
      </c>
      <c r="E6" s="599" t="s">
        <v>379</v>
      </c>
    </row>
    <row r="7" spans="1:15" ht="31.5" thickBot="1" x14ac:dyDescent="0.4">
      <c r="A7" s="592">
        <v>1</v>
      </c>
      <c r="B7" s="597" t="s">
        <v>539</v>
      </c>
      <c r="C7" s="610"/>
      <c r="D7" s="622">
        <v>107811</v>
      </c>
      <c r="E7" s="622">
        <f>C7*D7</f>
        <v>0</v>
      </c>
    </row>
    <row r="8" spans="1:15" ht="15.5" thickBot="1" x14ac:dyDescent="0.4">
      <c r="A8" s="819"/>
      <c r="B8" s="819"/>
      <c r="C8" s="819"/>
      <c r="D8" s="617"/>
    </row>
    <row r="9" spans="1:15" ht="15.5" thickBot="1" x14ac:dyDescent="0.4">
      <c r="A9" s="817" t="s">
        <v>349</v>
      </c>
      <c r="B9" s="818"/>
      <c r="C9" s="818"/>
      <c r="D9" s="818"/>
      <c r="E9" s="593"/>
    </row>
    <row r="10" spans="1:15" ht="15.5" thickBot="1" x14ac:dyDescent="0.4">
      <c r="A10" s="592" t="s">
        <v>346</v>
      </c>
      <c r="B10" s="591" t="s">
        <v>347</v>
      </c>
      <c r="C10" s="591" t="s">
        <v>348</v>
      </c>
      <c r="D10" s="590" t="s">
        <v>350</v>
      </c>
      <c r="E10" s="590" t="s">
        <v>379</v>
      </c>
    </row>
    <row r="11" spans="1:15" ht="16" thickBot="1" x14ac:dyDescent="0.4">
      <c r="A11" s="583">
        <v>1</v>
      </c>
      <c r="B11" s="582" t="s">
        <v>530</v>
      </c>
      <c r="C11" s="581"/>
      <c r="D11" s="621">
        <v>5670</v>
      </c>
      <c r="E11" s="621">
        <f t="shared" ref="E11:E45" si="0">C11*D11</f>
        <v>0</v>
      </c>
    </row>
    <row r="12" spans="1:15" ht="16" thickBot="1" x14ac:dyDescent="0.4">
      <c r="A12" s="583">
        <v>2</v>
      </c>
      <c r="B12" s="582" t="s">
        <v>380</v>
      </c>
      <c r="C12" s="581"/>
      <c r="D12" s="621">
        <v>3630</v>
      </c>
      <c r="E12" s="621">
        <f t="shared" si="0"/>
        <v>0</v>
      </c>
    </row>
    <row r="13" spans="1:15" ht="16" thickBot="1" x14ac:dyDescent="0.4">
      <c r="A13" s="583">
        <v>3</v>
      </c>
      <c r="B13" s="582" t="s">
        <v>529</v>
      </c>
      <c r="C13" s="581"/>
      <c r="D13" s="621">
        <v>-245</v>
      </c>
      <c r="E13" s="621">
        <f t="shared" si="0"/>
        <v>0</v>
      </c>
    </row>
    <row r="14" spans="1:15" ht="16" thickBot="1" x14ac:dyDescent="0.4">
      <c r="A14" s="583">
        <v>4</v>
      </c>
      <c r="B14" s="582" t="s">
        <v>528</v>
      </c>
      <c r="C14" s="585"/>
      <c r="D14" s="616">
        <v>0</v>
      </c>
      <c r="E14" s="616">
        <f t="shared" si="0"/>
        <v>0</v>
      </c>
    </row>
    <row r="15" spans="1:15" ht="16" thickBot="1" x14ac:dyDescent="0.4">
      <c r="A15" s="583">
        <v>5</v>
      </c>
      <c r="B15" s="582" t="s">
        <v>527</v>
      </c>
      <c r="C15" s="585"/>
      <c r="D15" s="616">
        <v>0</v>
      </c>
      <c r="E15" s="616">
        <f t="shared" si="0"/>
        <v>0</v>
      </c>
    </row>
    <row r="16" spans="1:15" ht="16" thickBot="1" x14ac:dyDescent="0.4">
      <c r="A16" s="583">
        <v>6</v>
      </c>
      <c r="B16" s="582" t="s">
        <v>526</v>
      </c>
      <c r="C16" s="585"/>
      <c r="D16" s="616">
        <v>0</v>
      </c>
      <c r="E16" s="616">
        <f t="shared" si="0"/>
        <v>0</v>
      </c>
    </row>
    <row r="17" spans="1:5" ht="16" thickBot="1" x14ac:dyDescent="0.4">
      <c r="A17" s="583">
        <v>7</v>
      </c>
      <c r="B17" s="582" t="s">
        <v>525</v>
      </c>
      <c r="C17" s="581"/>
      <c r="D17" s="621">
        <v>1796</v>
      </c>
      <c r="E17" s="621">
        <f t="shared" si="0"/>
        <v>0</v>
      </c>
    </row>
    <row r="18" spans="1:5" ht="16" thickBot="1" x14ac:dyDescent="0.4">
      <c r="A18" s="583">
        <v>8</v>
      </c>
      <c r="B18" s="582" t="s">
        <v>370</v>
      </c>
      <c r="C18" s="581"/>
      <c r="D18" s="621">
        <v>6480</v>
      </c>
      <c r="E18" s="621">
        <f t="shared" si="0"/>
        <v>0</v>
      </c>
    </row>
    <row r="19" spans="1:5" ht="16" thickBot="1" x14ac:dyDescent="0.4">
      <c r="A19" s="583">
        <v>9</v>
      </c>
      <c r="B19" s="582" t="s">
        <v>523</v>
      </c>
      <c r="C19" s="581"/>
      <c r="D19" s="621">
        <v>1620</v>
      </c>
      <c r="E19" s="621">
        <f t="shared" si="0"/>
        <v>0</v>
      </c>
    </row>
    <row r="20" spans="1:5" ht="16" thickBot="1" x14ac:dyDescent="0.4">
      <c r="A20" s="583">
        <v>9.1</v>
      </c>
      <c r="B20" s="582" t="s">
        <v>522</v>
      </c>
      <c r="C20" s="581"/>
      <c r="D20" s="621">
        <v>675</v>
      </c>
      <c r="E20" s="621">
        <f t="shared" si="0"/>
        <v>0</v>
      </c>
    </row>
    <row r="21" spans="1:5" ht="16" thickBot="1" x14ac:dyDescent="0.4">
      <c r="A21" s="583">
        <v>9.1999999999999993</v>
      </c>
      <c r="B21" s="582" t="s">
        <v>521</v>
      </c>
      <c r="C21" s="581"/>
      <c r="D21" s="621">
        <v>4995</v>
      </c>
      <c r="E21" s="621">
        <f t="shared" si="0"/>
        <v>0</v>
      </c>
    </row>
    <row r="22" spans="1:5" ht="16" thickBot="1" x14ac:dyDescent="0.4">
      <c r="A22" s="583">
        <v>10</v>
      </c>
      <c r="B22" s="582" t="s">
        <v>520</v>
      </c>
      <c r="C22" s="606"/>
      <c r="D22" s="621">
        <v>405</v>
      </c>
      <c r="E22" s="621">
        <f t="shared" si="0"/>
        <v>0</v>
      </c>
    </row>
    <row r="23" spans="1:5" ht="16" thickBot="1" x14ac:dyDescent="0.4">
      <c r="A23" s="583">
        <v>11</v>
      </c>
      <c r="B23" s="582" t="s">
        <v>519</v>
      </c>
      <c r="C23" s="581"/>
      <c r="D23" s="621">
        <v>983</v>
      </c>
      <c r="E23" s="621">
        <f t="shared" si="0"/>
        <v>0</v>
      </c>
    </row>
    <row r="24" spans="1:5" ht="16" thickBot="1" x14ac:dyDescent="0.4">
      <c r="A24" s="583">
        <v>12</v>
      </c>
      <c r="B24" s="582" t="s">
        <v>381</v>
      </c>
      <c r="C24" s="581"/>
      <c r="D24" s="621">
        <v>925</v>
      </c>
      <c r="E24" s="621">
        <f t="shared" si="0"/>
        <v>0</v>
      </c>
    </row>
    <row r="25" spans="1:5" ht="16" thickBot="1" x14ac:dyDescent="0.4">
      <c r="A25" s="583">
        <v>13</v>
      </c>
      <c r="B25" s="582" t="s">
        <v>518</v>
      </c>
      <c r="C25" s="581"/>
      <c r="D25" s="621">
        <v>270</v>
      </c>
      <c r="E25" s="621">
        <f t="shared" si="0"/>
        <v>0</v>
      </c>
    </row>
    <row r="26" spans="1:5" ht="16" thickBot="1" x14ac:dyDescent="0.4">
      <c r="A26" s="583">
        <v>14</v>
      </c>
      <c r="B26" s="582" t="s">
        <v>517</v>
      </c>
      <c r="C26" s="585"/>
      <c r="D26" s="616"/>
      <c r="E26" s="616">
        <f t="shared" si="0"/>
        <v>0</v>
      </c>
    </row>
    <row r="27" spans="1:5" ht="16" thickBot="1" x14ac:dyDescent="0.4">
      <c r="A27" s="583">
        <v>14.1</v>
      </c>
      <c r="B27" s="582" t="s">
        <v>516</v>
      </c>
      <c r="C27" s="606"/>
      <c r="D27" s="589">
        <v>16875</v>
      </c>
      <c r="E27" s="621">
        <f t="shared" si="0"/>
        <v>0</v>
      </c>
    </row>
    <row r="28" spans="1:5" ht="16" thickBot="1" x14ac:dyDescent="0.4">
      <c r="A28" s="583">
        <v>14.2</v>
      </c>
      <c r="B28" s="582" t="s">
        <v>515</v>
      </c>
      <c r="C28" s="606"/>
      <c r="D28" s="621">
        <v>17820</v>
      </c>
      <c r="E28" s="621">
        <f t="shared" si="0"/>
        <v>0</v>
      </c>
    </row>
    <row r="29" spans="1:5" ht="16" thickBot="1" x14ac:dyDescent="0.4">
      <c r="A29" s="583">
        <v>14.3</v>
      </c>
      <c r="B29" s="582" t="s">
        <v>514</v>
      </c>
      <c r="C29" s="606"/>
      <c r="D29" s="621">
        <v>11475</v>
      </c>
      <c r="E29" s="621">
        <f t="shared" si="0"/>
        <v>0</v>
      </c>
    </row>
    <row r="30" spans="1:5" ht="31.5" thickBot="1" x14ac:dyDescent="0.4">
      <c r="A30" s="583">
        <v>15</v>
      </c>
      <c r="B30" s="582" t="s">
        <v>512</v>
      </c>
      <c r="C30" s="581"/>
      <c r="D30" s="621">
        <v>740</v>
      </c>
      <c r="E30" s="621">
        <f t="shared" si="0"/>
        <v>0</v>
      </c>
    </row>
    <row r="31" spans="1:5" ht="31.5" thickBot="1" x14ac:dyDescent="0.4">
      <c r="A31" s="583">
        <v>15.1</v>
      </c>
      <c r="B31" s="582" t="s">
        <v>511</v>
      </c>
      <c r="C31" s="585"/>
      <c r="D31" s="616"/>
      <c r="E31" s="616">
        <f t="shared" si="0"/>
        <v>0</v>
      </c>
    </row>
    <row r="32" spans="1:5" ht="47" thickBot="1" x14ac:dyDescent="0.4">
      <c r="A32" s="583">
        <v>15.2</v>
      </c>
      <c r="B32" s="582" t="s">
        <v>510</v>
      </c>
      <c r="C32" s="585"/>
      <c r="D32" s="616"/>
      <c r="E32" s="616">
        <f t="shared" si="0"/>
        <v>0</v>
      </c>
    </row>
    <row r="33" spans="1:5" ht="16" thickBot="1" x14ac:dyDescent="0.4">
      <c r="A33" s="583">
        <v>15.3</v>
      </c>
      <c r="B33" s="582" t="s">
        <v>509</v>
      </c>
      <c r="C33" s="581"/>
      <c r="D33" s="621">
        <v>5500</v>
      </c>
      <c r="E33" s="621">
        <f t="shared" si="0"/>
        <v>0</v>
      </c>
    </row>
    <row r="34" spans="1:5" ht="31.5" thickBot="1" x14ac:dyDescent="0.4">
      <c r="A34" s="583">
        <v>15.4</v>
      </c>
      <c r="B34" s="582" t="s">
        <v>508</v>
      </c>
      <c r="C34" s="581"/>
      <c r="D34" s="621">
        <v>675</v>
      </c>
      <c r="E34" s="621">
        <f t="shared" si="0"/>
        <v>0</v>
      </c>
    </row>
    <row r="35" spans="1:5" ht="16" thickBot="1" x14ac:dyDescent="0.4">
      <c r="A35" s="583">
        <v>16</v>
      </c>
      <c r="B35" s="582" t="s">
        <v>507</v>
      </c>
      <c r="C35" s="585"/>
      <c r="D35" s="616"/>
      <c r="E35" s="616">
        <f t="shared" si="0"/>
        <v>0</v>
      </c>
    </row>
    <row r="36" spans="1:5" ht="16" thickBot="1" x14ac:dyDescent="0.4">
      <c r="A36" s="583">
        <v>17</v>
      </c>
      <c r="B36" s="582" t="s">
        <v>382</v>
      </c>
      <c r="C36" s="606"/>
      <c r="D36" s="621">
        <v>750</v>
      </c>
      <c r="E36" s="621">
        <f t="shared" si="0"/>
        <v>0</v>
      </c>
    </row>
    <row r="37" spans="1:5" ht="16" thickBot="1" x14ac:dyDescent="0.4">
      <c r="A37" s="583">
        <v>18</v>
      </c>
      <c r="B37" s="582" t="s">
        <v>505</v>
      </c>
      <c r="C37" s="585"/>
      <c r="D37" s="616"/>
      <c r="E37" s="616">
        <f t="shared" si="0"/>
        <v>0</v>
      </c>
    </row>
    <row r="38" spans="1:5" ht="31.5" thickBot="1" x14ac:dyDescent="0.4">
      <c r="A38" s="583">
        <v>18.100000000000001</v>
      </c>
      <c r="B38" s="582" t="s">
        <v>504</v>
      </c>
      <c r="C38" s="585"/>
      <c r="D38" s="616"/>
      <c r="E38" s="616">
        <f t="shared" si="0"/>
        <v>0</v>
      </c>
    </row>
    <row r="39" spans="1:5" ht="16" thickBot="1" x14ac:dyDescent="0.4">
      <c r="A39" s="583">
        <v>19</v>
      </c>
      <c r="B39" s="582" t="s">
        <v>503</v>
      </c>
      <c r="C39" s="581"/>
      <c r="D39" s="621">
        <v>241</v>
      </c>
      <c r="E39" s="621">
        <f t="shared" si="0"/>
        <v>0</v>
      </c>
    </row>
    <row r="40" spans="1:5" ht="16" thickBot="1" x14ac:dyDescent="0.4">
      <c r="A40" s="583">
        <v>20</v>
      </c>
      <c r="B40" s="582" t="s">
        <v>502</v>
      </c>
      <c r="C40" s="585"/>
      <c r="D40" s="616"/>
      <c r="E40" s="616">
        <f t="shared" si="0"/>
        <v>0</v>
      </c>
    </row>
    <row r="41" spans="1:5" ht="16" thickBot="1" x14ac:dyDescent="0.4">
      <c r="A41" s="583">
        <v>21</v>
      </c>
      <c r="B41" s="582" t="s">
        <v>501</v>
      </c>
      <c r="C41" s="581"/>
      <c r="D41" s="621">
        <v>16760</v>
      </c>
      <c r="E41" s="621">
        <f t="shared" si="0"/>
        <v>0</v>
      </c>
    </row>
    <row r="42" spans="1:5" ht="16" thickBot="1" x14ac:dyDescent="0.4">
      <c r="A42" s="583">
        <v>22</v>
      </c>
      <c r="B42" s="582" t="s">
        <v>484</v>
      </c>
      <c r="C42" s="585"/>
      <c r="D42" s="616"/>
      <c r="E42" s="616">
        <f t="shared" si="0"/>
        <v>0</v>
      </c>
    </row>
    <row r="43" spans="1:5" ht="16" thickBot="1" x14ac:dyDescent="0.4">
      <c r="A43" s="583">
        <v>22.1</v>
      </c>
      <c r="B43" s="582" t="s">
        <v>394</v>
      </c>
      <c r="C43" s="585"/>
      <c r="D43" s="616"/>
      <c r="E43" s="616">
        <f t="shared" si="0"/>
        <v>0</v>
      </c>
    </row>
    <row r="44" spans="1:5" ht="16" thickBot="1" x14ac:dyDescent="0.4">
      <c r="A44" s="583">
        <v>22.2</v>
      </c>
      <c r="B44" s="582" t="s">
        <v>394</v>
      </c>
      <c r="C44" s="585"/>
      <c r="D44" s="616"/>
      <c r="E44" s="616">
        <f t="shared" si="0"/>
        <v>0</v>
      </c>
    </row>
    <row r="45" spans="1:5" ht="16" thickBot="1" x14ac:dyDescent="0.4">
      <c r="A45" s="583">
        <v>22.3</v>
      </c>
      <c r="B45" s="582" t="s">
        <v>481</v>
      </c>
      <c r="C45" s="581"/>
      <c r="D45" s="603">
        <v>1084</v>
      </c>
      <c r="E45" s="603">
        <f t="shared" si="0"/>
        <v>0</v>
      </c>
    </row>
    <row r="46" spans="1:5" ht="16" thickBot="1" x14ac:dyDescent="0.4">
      <c r="A46" s="579"/>
      <c r="B46" s="578" t="s">
        <v>358</v>
      </c>
      <c r="C46" s="577"/>
      <c r="D46" s="620"/>
      <c r="E46" s="620">
        <f>SUM(E11:E45)</f>
        <v>0</v>
      </c>
    </row>
    <row r="47" spans="1:5" ht="16" thickBot="1" x14ac:dyDescent="0.4">
      <c r="A47" s="820"/>
      <c r="B47" s="820"/>
      <c r="C47" s="820"/>
      <c r="D47" s="614"/>
    </row>
    <row r="48" spans="1:5" ht="18" thickBot="1" x14ac:dyDescent="0.4">
      <c r="D48" s="619" t="s">
        <v>361</v>
      </c>
      <c r="E48" s="574">
        <f>E46+E7</f>
        <v>0</v>
      </c>
    </row>
    <row r="49" spans="1:5" ht="15" thickBot="1" x14ac:dyDescent="0.4"/>
    <row r="50" spans="1:5" ht="50.15" customHeight="1" x14ac:dyDescent="0.35">
      <c r="A50" s="823" t="s">
        <v>355</v>
      </c>
      <c r="B50" s="823"/>
      <c r="C50" s="823"/>
      <c r="D50" s="823"/>
      <c r="E50" s="823"/>
    </row>
  </sheetData>
  <sheetProtection algorithmName="SHA-512" hashValue="kakBye2GkKAXz1TcznCbB750/jXywDwPNKW/7NhnI+Sic7hzaK7AOhgEBBto7P56QYCU4Z3owscNssjdYHpf2A==" saltValue="WLMZEV5Tw/lAGnlKb0fZ7w==" spinCount="100000" sheet="1" objects="1" scenarios="1" selectLockedCells="1"/>
  <protectedRanges>
    <protectedRange sqref="C46:C47 C5:C41" name="Range1"/>
    <protectedRange sqref="C50" name="Range1_1"/>
  </protectedRanges>
  <mergeCells count="7">
    <mergeCell ref="B2:C2"/>
    <mergeCell ref="B3:C3"/>
    <mergeCell ref="A50:E50"/>
    <mergeCell ref="A5:D5"/>
    <mergeCell ref="A8:C8"/>
    <mergeCell ref="A9:D9"/>
    <mergeCell ref="A47:C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492E-65B2-4EA8-849D-E93D51CC381E}">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3.54296875" style="571" bestFit="1" customWidth="1"/>
    <col min="5" max="5" width="20.7265625" style="571"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18"/>
      <c r="E5" s="608"/>
    </row>
    <row r="6" spans="1:15" s="573" customFormat="1" ht="45.5" thickBot="1" x14ac:dyDescent="0.3">
      <c r="A6" s="592" t="s">
        <v>346</v>
      </c>
      <c r="B6" s="591" t="s">
        <v>347</v>
      </c>
      <c r="C6" s="591" t="s">
        <v>348</v>
      </c>
      <c r="D6" s="611" t="s">
        <v>532</v>
      </c>
      <c r="E6" s="611" t="s">
        <v>495</v>
      </c>
    </row>
    <row r="7" spans="1:15" s="573" customFormat="1" ht="31.5" thickBot="1" x14ac:dyDescent="0.3">
      <c r="A7" s="592">
        <v>1</v>
      </c>
      <c r="B7" s="597" t="s">
        <v>541</v>
      </c>
      <c r="C7" s="610"/>
      <c r="D7" s="627">
        <f>365932</f>
        <v>365932</v>
      </c>
      <c r="E7" s="627">
        <f>C7*D7</f>
        <v>0</v>
      </c>
    </row>
    <row r="8" spans="1:15" s="573" customFormat="1" ht="15.5" thickBot="1" x14ac:dyDescent="0.3">
      <c r="A8" s="819"/>
      <c r="B8" s="819"/>
      <c r="C8" s="819"/>
      <c r="D8" s="819"/>
    </row>
    <row r="9" spans="1:15" s="573" customFormat="1" ht="15.5" thickBot="1" x14ac:dyDescent="0.3">
      <c r="A9" s="817" t="s">
        <v>349</v>
      </c>
      <c r="B9" s="818"/>
      <c r="C9" s="818"/>
      <c r="D9" s="818"/>
      <c r="E9" s="608"/>
    </row>
    <row r="10" spans="1:15" s="573" customFormat="1" ht="15.5" thickBot="1" x14ac:dyDescent="0.3">
      <c r="A10" s="592" t="s">
        <v>346</v>
      </c>
      <c r="B10" s="591" t="s">
        <v>347</v>
      </c>
      <c r="C10" s="591" t="s">
        <v>348</v>
      </c>
      <c r="D10" s="591" t="s">
        <v>350</v>
      </c>
      <c r="E10" s="591" t="s">
        <v>379</v>
      </c>
    </row>
    <row r="11" spans="1:15" s="573" customFormat="1" ht="16" thickBot="1" x14ac:dyDescent="0.3">
      <c r="A11" s="625">
        <v>1</v>
      </c>
      <c r="B11" s="582" t="s">
        <v>530</v>
      </c>
      <c r="C11" s="585"/>
      <c r="D11" s="604"/>
      <c r="E11" s="604">
        <f t="shared" ref="E11:E48" si="0">C11*D11</f>
        <v>0</v>
      </c>
    </row>
    <row r="12" spans="1:15" s="573" customFormat="1" ht="16" thickBot="1" x14ac:dyDescent="0.3">
      <c r="A12" s="625">
        <v>2</v>
      </c>
      <c r="B12" s="582" t="s">
        <v>380</v>
      </c>
      <c r="C12" s="581"/>
      <c r="D12" s="626">
        <v>1982</v>
      </c>
      <c r="E12" s="626">
        <f t="shared" si="0"/>
        <v>0</v>
      </c>
    </row>
    <row r="13" spans="1:15" s="573" customFormat="1" ht="16" thickBot="1" x14ac:dyDescent="0.3">
      <c r="A13" s="625">
        <v>3</v>
      </c>
      <c r="B13" s="582" t="s">
        <v>533</v>
      </c>
      <c r="C13" s="585"/>
      <c r="D13" s="604">
        <v>0</v>
      </c>
      <c r="E13" s="604">
        <f t="shared" si="0"/>
        <v>0</v>
      </c>
    </row>
    <row r="14" spans="1:15" s="573" customFormat="1" ht="16" thickBot="1" x14ac:dyDescent="0.3">
      <c r="A14" s="625">
        <v>4</v>
      </c>
      <c r="B14" s="582" t="s">
        <v>528</v>
      </c>
      <c r="C14" s="585"/>
      <c r="D14" s="604">
        <v>0</v>
      </c>
      <c r="E14" s="604">
        <f t="shared" si="0"/>
        <v>0</v>
      </c>
    </row>
    <row r="15" spans="1:15" s="573" customFormat="1" ht="16" thickBot="1" x14ac:dyDescent="0.3">
      <c r="A15" s="625">
        <v>5</v>
      </c>
      <c r="B15" s="582" t="s">
        <v>527</v>
      </c>
      <c r="C15" s="581"/>
      <c r="D15" s="626">
        <v>0</v>
      </c>
      <c r="E15" s="626">
        <f t="shared" si="0"/>
        <v>0</v>
      </c>
    </row>
    <row r="16" spans="1:15" s="573" customFormat="1" ht="16" thickBot="1" x14ac:dyDescent="0.3">
      <c r="A16" s="625">
        <v>6</v>
      </c>
      <c r="B16" s="582" t="s">
        <v>526</v>
      </c>
      <c r="C16" s="581"/>
      <c r="D16" s="626">
        <v>0</v>
      </c>
      <c r="E16" s="626">
        <f t="shared" si="0"/>
        <v>0</v>
      </c>
    </row>
    <row r="17" spans="1:5" s="573" customFormat="1" ht="16" thickBot="1" x14ac:dyDescent="0.3">
      <c r="A17" s="625">
        <v>7</v>
      </c>
      <c r="B17" s="582" t="s">
        <v>525</v>
      </c>
      <c r="C17" s="581"/>
      <c r="D17" s="626">
        <v>0</v>
      </c>
      <c r="E17" s="626">
        <f t="shared" si="0"/>
        <v>0</v>
      </c>
    </row>
    <row r="18" spans="1:5" s="573" customFormat="1" ht="16" thickBot="1" x14ac:dyDescent="0.3">
      <c r="A18" s="625">
        <v>8</v>
      </c>
      <c r="B18" s="582" t="s">
        <v>370</v>
      </c>
      <c r="C18" s="581"/>
      <c r="D18" s="626">
        <v>3985</v>
      </c>
      <c r="E18" s="626">
        <f t="shared" si="0"/>
        <v>0</v>
      </c>
    </row>
    <row r="19" spans="1:5" ht="16" thickBot="1" x14ac:dyDescent="0.4">
      <c r="A19" s="587">
        <v>9</v>
      </c>
      <c r="B19" s="586" t="s">
        <v>524</v>
      </c>
      <c r="C19" s="585"/>
      <c r="D19" s="584">
        <v>0</v>
      </c>
      <c r="E19" s="584">
        <f t="shared" si="0"/>
        <v>0</v>
      </c>
    </row>
    <row r="20" spans="1:5" s="573" customFormat="1" ht="16" thickBot="1" x14ac:dyDescent="0.3">
      <c r="A20" s="625">
        <v>9.1</v>
      </c>
      <c r="B20" s="582" t="s">
        <v>523</v>
      </c>
      <c r="C20" s="581"/>
      <c r="D20" s="626">
        <v>980</v>
      </c>
      <c r="E20" s="626">
        <f t="shared" si="0"/>
        <v>0</v>
      </c>
    </row>
    <row r="21" spans="1:5" s="573" customFormat="1" ht="16" thickBot="1" x14ac:dyDescent="0.3">
      <c r="A21" s="625">
        <v>9.1999999999999993</v>
      </c>
      <c r="B21" s="582" t="s">
        <v>522</v>
      </c>
      <c r="C21" s="581"/>
      <c r="D21" s="626">
        <v>1265</v>
      </c>
      <c r="E21" s="626">
        <f t="shared" si="0"/>
        <v>0</v>
      </c>
    </row>
    <row r="22" spans="1:5" s="573" customFormat="1" ht="16" thickBot="1" x14ac:dyDescent="0.3">
      <c r="A22" s="625">
        <v>9.3000000000000007</v>
      </c>
      <c r="B22" s="582" t="s">
        <v>521</v>
      </c>
      <c r="C22" s="581"/>
      <c r="D22" s="626">
        <v>1886</v>
      </c>
      <c r="E22" s="626">
        <f t="shared" si="0"/>
        <v>0</v>
      </c>
    </row>
    <row r="23" spans="1:5" s="573" customFormat="1" ht="16" thickBot="1" x14ac:dyDescent="0.3">
      <c r="A23" s="625">
        <v>10</v>
      </c>
      <c r="B23" s="582" t="s">
        <v>520</v>
      </c>
      <c r="C23" s="585"/>
      <c r="D23" s="604"/>
      <c r="E23" s="604">
        <f t="shared" si="0"/>
        <v>0</v>
      </c>
    </row>
    <row r="24" spans="1:5" s="573" customFormat="1" ht="16" thickBot="1" x14ac:dyDescent="0.3">
      <c r="A24" s="625">
        <v>11</v>
      </c>
      <c r="B24" s="582" t="s">
        <v>519</v>
      </c>
      <c r="C24" s="581"/>
      <c r="D24" s="626">
        <v>439</v>
      </c>
      <c r="E24" s="626">
        <f t="shared" si="0"/>
        <v>0</v>
      </c>
    </row>
    <row r="25" spans="1:5" s="573" customFormat="1" ht="16" thickBot="1" x14ac:dyDescent="0.3">
      <c r="A25" s="625">
        <v>12</v>
      </c>
      <c r="B25" s="582" t="s">
        <v>381</v>
      </c>
      <c r="C25" s="585"/>
      <c r="D25" s="604"/>
      <c r="E25" s="604">
        <f t="shared" si="0"/>
        <v>0</v>
      </c>
    </row>
    <row r="26" spans="1:5" s="573" customFormat="1" ht="16" thickBot="1" x14ac:dyDescent="0.3">
      <c r="A26" s="625">
        <v>13</v>
      </c>
      <c r="B26" s="582" t="s">
        <v>518</v>
      </c>
      <c r="C26" s="585"/>
      <c r="D26" s="604"/>
      <c r="E26" s="604">
        <f t="shared" si="0"/>
        <v>0</v>
      </c>
    </row>
    <row r="27" spans="1:5" ht="16" thickBot="1" x14ac:dyDescent="0.4">
      <c r="A27" s="587">
        <v>14</v>
      </c>
      <c r="B27" s="586" t="s">
        <v>517</v>
      </c>
      <c r="C27" s="585"/>
      <c r="D27" s="584"/>
      <c r="E27" s="584">
        <f t="shared" si="0"/>
        <v>0</v>
      </c>
    </row>
    <row r="28" spans="1:5" s="573" customFormat="1" ht="16" thickBot="1" x14ac:dyDescent="0.3">
      <c r="A28" s="625">
        <v>14.1</v>
      </c>
      <c r="B28" s="582" t="s">
        <v>516</v>
      </c>
      <c r="C28" s="581"/>
      <c r="D28" s="607">
        <v>7828</v>
      </c>
      <c r="E28" s="626">
        <f t="shared" si="0"/>
        <v>0</v>
      </c>
    </row>
    <row r="29" spans="1:5" s="573" customFormat="1" ht="16" thickBot="1" x14ac:dyDescent="0.3">
      <c r="A29" s="625">
        <v>14.2</v>
      </c>
      <c r="B29" s="582" t="s">
        <v>515</v>
      </c>
      <c r="C29" s="581"/>
      <c r="D29" s="626">
        <v>11194</v>
      </c>
      <c r="E29" s="626">
        <f t="shared" si="0"/>
        <v>0</v>
      </c>
    </row>
    <row r="30" spans="1:5" s="573" customFormat="1" ht="16" thickBot="1" x14ac:dyDescent="0.3">
      <c r="A30" s="625">
        <v>14.3</v>
      </c>
      <c r="B30" s="582" t="s">
        <v>514</v>
      </c>
      <c r="C30" s="581"/>
      <c r="D30" s="626">
        <v>5783</v>
      </c>
      <c r="E30" s="626">
        <f t="shared" si="0"/>
        <v>0</v>
      </c>
    </row>
    <row r="31" spans="1:5" ht="16" thickBot="1" x14ac:dyDescent="0.4">
      <c r="A31" s="587">
        <v>15</v>
      </c>
      <c r="B31" s="586" t="s">
        <v>513</v>
      </c>
      <c r="C31" s="585"/>
      <c r="D31" s="584"/>
      <c r="E31" s="584">
        <f t="shared" si="0"/>
        <v>0</v>
      </c>
    </row>
    <row r="32" spans="1:5" s="573" customFormat="1" ht="31.5" thickBot="1" x14ac:dyDescent="0.3">
      <c r="A32" s="625">
        <v>15.1</v>
      </c>
      <c r="B32" s="582" t="s">
        <v>512</v>
      </c>
      <c r="C32" s="585"/>
      <c r="D32" s="604"/>
      <c r="E32" s="604">
        <f t="shared" si="0"/>
        <v>0</v>
      </c>
    </row>
    <row r="33" spans="1:5" s="573" customFormat="1" ht="31.5" thickBot="1" x14ac:dyDescent="0.3">
      <c r="A33" s="625">
        <v>15.2</v>
      </c>
      <c r="B33" s="582" t="s">
        <v>511</v>
      </c>
      <c r="C33" s="581"/>
      <c r="D33" s="626">
        <v>1570</v>
      </c>
      <c r="E33" s="626">
        <f t="shared" si="0"/>
        <v>0</v>
      </c>
    </row>
    <row r="34" spans="1:5" s="573" customFormat="1" ht="47" thickBot="1" x14ac:dyDescent="0.3">
      <c r="A34" s="625">
        <v>15.3</v>
      </c>
      <c r="B34" s="582" t="s">
        <v>510</v>
      </c>
      <c r="C34" s="581"/>
      <c r="D34" s="626">
        <v>4896</v>
      </c>
      <c r="E34" s="626">
        <f t="shared" si="0"/>
        <v>0</v>
      </c>
    </row>
    <row r="35" spans="1:5" s="573" customFormat="1" ht="16" thickBot="1" x14ac:dyDescent="0.3">
      <c r="A35" s="625">
        <v>15.4</v>
      </c>
      <c r="B35" s="582" t="s">
        <v>509</v>
      </c>
      <c r="C35" s="581"/>
      <c r="D35" s="626">
        <v>6696</v>
      </c>
      <c r="E35" s="626">
        <f t="shared" si="0"/>
        <v>0</v>
      </c>
    </row>
    <row r="36" spans="1:5" s="573" customFormat="1" ht="31.5" thickBot="1" x14ac:dyDescent="0.3">
      <c r="A36" s="625">
        <v>15.5</v>
      </c>
      <c r="B36" s="582" t="s">
        <v>508</v>
      </c>
      <c r="C36" s="581"/>
      <c r="D36" s="626">
        <v>388</v>
      </c>
      <c r="E36" s="626">
        <f t="shared" si="0"/>
        <v>0</v>
      </c>
    </row>
    <row r="37" spans="1:5" s="573" customFormat="1" ht="16" thickBot="1" x14ac:dyDescent="0.3">
      <c r="A37" s="625">
        <v>16</v>
      </c>
      <c r="B37" s="582" t="s">
        <v>507</v>
      </c>
      <c r="C37" s="585"/>
      <c r="D37" s="604"/>
      <c r="E37" s="604">
        <f t="shared" si="0"/>
        <v>0</v>
      </c>
    </row>
    <row r="38" spans="1:5" s="573" customFormat="1" ht="16" thickBot="1" x14ac:dyDescent="0.3">
      <c r="A38" s="625">
        <v>17</v>
      </c>
      <c r="B38" s="582" t="s">
        <v>382</v>
      </c>
      <c r="C38" s="581"/>
      <c r="D38" s="626">
        <v>6000</v>
      </c>
      <c r="E38" s="626">
        <f t="shared" si="0"/>
        <v>0</v>
      </c>
    </row>
    <row r="39" spans="1:5" ht="16" thickBot="1" x14ac:dyDescent="0.4">
      <c r="A39" s="587">
        <v>18</v>
      </c>
      <c r="B39" s="586" t="s">
        <v>506</v>
      </c>
      <c r="C39" s="585"/>
      <c r="D39" s="584"/>
      <c r="E39" s="584">
        <f t="shared" si="0"/>
        <v>0</v>
      </c>
    </row>
    <row r="40" spans="1:5" s="573" customFormat="1" ht="16" thickBot="1" x14ac:dyDescent="0.3">
      <c r="A40" s="625">
        <v>18.100000000000001</v>
      </c>
      <c r="B40" s="582" t="s">
        <v>505</v>
      </c>
      <c r="C40" s="581"/>
      <c r="D40" s="626">
        <v>0</v>
      </c>
      <c r="E40" s="626">
        <f t="shared" si="0"/>
        <v>0</v>
      </c>
    </row>
    <row r="41" spans="1:5" s="573" customFormat="1" ht="31.5" thickBot="1" x14ac:dyDescent="0.3">
      <c r="A41" s="625">
        <v>18.2</v>
      </c>
      <c r="B41" s="582" t="s">
        <v>504</v>
      </c>
      <c r="C41" s="585"/>
      <c r="D41" s="604"/>
      <c r="E41" s="604">
        <f t="shared" si="0"/>
        <v>0</v>
      </c>
    </row>
    <row r="42" spans="1:5" s="573" customFormat="1" ht="16" thickBot="1" x14ac:dyDescent="0.3">
      <c r="A42" s="625">
        <v>19</v>
      </c>
      <c r="B42" s="582" t="s">
        <v>503</v>
      </c>
      <c r="C42" s="585"/>
      <c r="D42" s="604"/>
      <c r="E42" s="604">
        <f t="shared" si="0"/>
        <v>0</v>
      </c>
    </row>
    <row r="43" spans="1:5" s="573" customFormat="1" ht="16" thickBot="1" x14ac:dyDescent="0.3">
      <c r="A43" s="625">
        <v>20</v>
      </c>
      <c r="B43" s="582" t="s">
        <v>502</v>
      </c>
      <c r="C43" s="581"/>
      <c r="D43" s="626">
        <v>1950</v>
      </c>
      <c r="E43" s="626">
        <f t="shared" si="0"/>
        <v>0</v>
      </c>
    </row>
    <row r="44" spans="1:5" s="573" customFormat="1" ht="16" thickBot="1" x14ac:dyDescent="0.3">
      <c r="A44" s="625">
        <v>21</v>
      </c>
      <c r="B44" s="582" t="s">
        <v>501</v>
      </c>
      <c r="C44" s="585"/>
      <c r="D44" s="604"/>
      <c r="E44" s="604">
        <f t="shared" si="0"/>
        <v>0</v>
      </c>
    </row>
    <row r="45" spans="1:5" ht="16" thickBot="1" x14ac:dyDescent="0.4">
      <c r="A45" s="587">
        <v>22</v>
      </c>
      <c r="B45" s="586" t="s">
        <v>484</v>
      </c>
      <c r="C45" s="585"/>
      <c r="D45" s="584"/>
      <c r="E45" s="584">
        <f t="shared" si="0"/>
        <v>0</v>
      </c>
    </row>
    <row r="46" spans="1:5" ht="31.5" thickBot="1" x14ac:dyDescent="0.4">
      <c r="A46" s="583">
        <v>22.1</v>
      </c>
      <c r="B46" s="582" t="s">
        <v>483</v>
      </c>
      <c r="C46" s="581"/>
      <c r="D46" s="580">
        <v>7082</v>
      </c>
      <c r="E46" s="580">
        <f t="shared" si="0"/>
        <v>0</v>
      </c>
    </row>
    <row r="47" spans="1:5" ht="16" thickBot="1" x14ac:dyDescent="0.4">
      <c r="A47" s="583">
        <v>22.2</v>
      </c>
      <c r="B47" s="582" t="s">
        <v>482</v>
      </c>
      <c r="C47" s="581"/>
      <c r="D47" s="580">
        <v>7862</v>
      </c>
      <c r="E47" s="580">
        <f t="shared" si="0"/>
        <v>0</v>
      </c>
    </row>
    <row r="48" spans="1:5" ht="16" thickBot="1" x14ac:dyDescent="0.4">
      <c r="A48" s="583">
        <v>22.3</v>
      </c>
      <c r="B48" s="582" t="s">
        <v>481</v>
      </c>
      <c r="C48" s="581"/>
      <c r="D48" s="580">
        <v>2988</v>
      </c>
      <c r="E48" s="580">
        <f t="shared" si="0"/>
        <v>0</v>
      </c>
    </row>
    <row r="49" spans="1:5" s="573" customFormat="1" ht="16" thickBot="1" x14ac:dyDescent="0.3">
      <c r="A49" s="579"/>
      <c r="B49" s="578" t="s">
        <v>540</v>
      </c>
      <c r="C49" s="577"/>
      <c r="D49" s="624"/>
      <c r="E49" s="624">
        <f>SUM(E11:E48)</f>
        <v>0</v>
      </c>
    </row>
    <row r="50" spans="1:5" s="573" customFormat="1" ht="16" thickBot="1" x14ac:dyDescent="0.3">
      <c r="A50" s="820"/>
      <c r="B50" s="820"/>
      <c r="C50" s="820"/>
      <c r="D50" s="820"/>
    </row>
    <row r="51" spans="1:5" s="573" customFormat="1" ht="18" thickBot="1" x14ac:dyDescent="0.3">
      <c r="D51" s="623" t="s">
        <v>361</v>
      </c>
      <c r="E51" s="600">
        <f>E49+E7</f>
        <v>0</v>
      </c>
    </row>
    <row r="52" spans="1:5" ht="15" thickBot="1" x14ac:dyDescent="0.4"/>
    <row r="53" spans="1:5" ht="50.15" customHeight="1" x14ac:dyDescent="0.35">
      <c r="A53" s="821" t="s">
        <v>355</v>
      </c>
      <c r="B53" s="821"/>
      <c r="C53" s="821"/>
      <c r="D53" s="821"/>
      <c r="E53" s="821"/>
    </row>
  </sheetData>
  <sheetProtection algorithmName="SHA-512" hashValue="Kr9O5LKtG9AUjkd089JYbksPFMftKaaGnjCTnnLXajLRKBsM2+mrOCxZ7qJaxraw9FIOEnXt9HlDfAAq1ELK0w==" saltValue="1KhmeqDPrrDxlAW6/1vfEQ==" spinCount="100000" sheet="1" objects="1" scenarios="1" selectLockedCells="1"/>
  <protectedRanges>
    <protectedRange sqref="C5:C18 C49:C50 C40:C44 C20:C26 C28:C30 C32:C38" name="Range1"/>
    <protectedRange sqref="C53" name="Range1_1"/>
    <protectedRange sqref="C39" name="Range1_1_1"/>
    <protectedRange sqref="C19" name="Range1_2"/>
    <protectedRange sqref="C27" name="Range1_2_1"/>
    <protectedRange sqref="C31" name="Range1_2_1_1"/>
  </protectedRanges>
  <mergeCells count="7">
    <mergeCell ref="B2:C2"/>
    <mergeCell ref="B3:C3"/>
    <mergeCell ref="A5:D5"/>
    <mergeCell ref="A8:D8"/>
    <mergeCell ref="A9:D9"/>
    <mergeCell ref="A50:D50"/>
    <mergeCell ref="A53:E5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D482-AC2C-4CE9-8993-46EC781031DC}">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3.54296875" style="612" bestFit="1" customWidth="1"/>
    <col min="5" max="5" width="20.7265625" style="61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18"/>
      <c r="E5" s="593"/>
    </row>
    <row r="6" spans="1:15" s="573" customFormat="1" ht="45.5" thickBot="1" x14ac:dyDescent="0.3">
      <c r="A6" s="592" t="s">
        <v>346</v>
      </c>
      <c r="B6" s="591" t="s">
        <v>347</v>
      </c>
      <c r="C6" s="591" t="s">
        <v>348</v>
      </c>
      <c r="D6" s="599" t="s">
        <v>532</v>
      </c>
      <c r="E6" s="599" t="s">
        <v>495</v>
      </c>
    </row>
    <row r="7" spans="1:15" s="573" customFormat="1" ht="31.5" thickBot="1" x14ac:dyDescent="0.3">
      <c r="A7" s="592">
        <v>1</v>
      </c>
      <c r="B7" s="597" t="s">
        <v>545</v>
      </c>
      <c r="C7" s="610"/>
      <c r="D7" s="595">
        <v>271861</v>
      </c>
      <c r="E7" s="595">
        <f>C7*D7</f>
        <v>0</v>
      </c>
    </row>
    <row r="8" spans="1:15" s="573" customFormat="1" ht="15.5" thickBot="1" x14ac:dyDescent="0.3">
      <c r="A8" s="819"/>
      <c r="B8" s="819"/>
      <c r="C8" s="819"/>
      <c r="D8" s="819"/>
      <c r="E8" s="572"/>
    </row>
    <row r="9" spans="1:15" s="573" customFormat="1" ht="15.5" thickBot="1" x14ac:dyDescent="0.3">
      <c r="A9" s="817" t="s">
        <v>349</v>
      </c>
      <c r="B9" s="818"/>
      <c r="C9" s="818"/>
      <c r="D9" s="818"/>
      <c r="E9" s="593"/>
    </row>
    <row r="10" spans="1:15" s="573" customFormat="1" ht="15.5" thickBot="1" x14ac:dyDescent="0.3">
      <c r="A10" s="592" t="s">
        <v>346</v>
      </c>
      <c r="B10" s="591" t="s">
        <v>347</v>
      </c>
      <c r="C10" s="591" t="s">
        <v>348</v>
      </c>
      <c r="D10" s="590" t="s">
        <v>350</v>
      </c>
      <c r="E10" s="590" t="s">
        <v>379</v>
      </c>
    </row>
    <row r="11" spans="1:15" s="573" customFormat="1" ht="16" thickBot="1" x14ac:dyDescent="0.3">
      <c r="A11" s="583">
        <v>1</v>
      </c>
      <c r="B11" s="582" t="s">
        <v>530</v>
      </c>
      <c r="C11" s="581"/>
      <c r="D11" s="588">
        <v>0</v>
      </c>
      <c r="E11" s="588">
        <f t="shared" ref="E11:E48" si="0">C11*D11</f>
        <v>0</v>
      </c>
    </row>
    <row r="12" spans="1:15" s="573" customFormat="1" ht="16" thickBot="1" x14ac:dyDescent="0.3">
      <c r="A12" s="583">
        <v>2</v>
      </c>
      <c r="B12" s="582" t="s">
        <v>380</v>
      </c>
      <c r="C12" s="581"/>
      <c r="D12" s="588">
        <v>1982</v>
      </c>
      <c r="E12" s="588">
        <f t="shared" si="0"/>
        <v>0</v>
      </c>
    </row>
    <row r="13" spans="1:15" s="573" customFormat="1" ht="16" thickBot="1" x14ac:dyDescent="0.3">
      <c r="A13" s="583">
        <v>3</v>
      </c>
      <c r="B13" s="582" t="s">
        <v>533</v>
      </c>
      <c r="C13" s="581"/>
      <c r="D13" s="588">
        <v>-490</v>
      </c>
      <c r="E13" s="588">
        <f t="shared" si="0"/>
        <v>0</v>
      </c>
    </row>
    <row r="14" spans="1:15" s="573" customFormat="1" ht="16" thickBot="1" x14ac:dyDescent="0.3">
      <c r="A14" s="583">
        <v>4</v>
      </c>
      <c r="B14" s="582" t="s">
        <v>528</v>
      </c>
      <c r="C14" s="581"/>
      <c r="D14" s="588">
        <v>537</v>
      </c>
      <c r="E14" s="588">
        <f t="shared" si="0"/>
        <v>0</v>
      </c>
    </row>
    <row r="15" spans="1:15" s="573" customFormat="1" ht="16" thickBot="1" x14ac:dyDescent="0.3">
      <c r="A15" s="583">
        <v>5</v>
      </c>
      <c r="B15" s="582" t="s">
        <v>527</v>
      </c>
      <c r="C15" s="581"/>
      <c r="D15" s="588">
        <v>0</v>
      </c>
      <c r="E15" s="588">
        <f t="shared" si="0"/>
        <v>0</v>
      </c>
    </row>
    <row r="16" spans="1:15" s="573" customFormat="1" ht="16" thickBot="1" x14ac:dyDescent="0.3">
      <c r="A16" s="583">
        <v>6</v>
      </c>
      <c r="B16" s="582" t="s">
        <v>526</v>
      </c>
      <c r="C16" s="581"/>
      <c r="D16" s="588">
        <v>0</v>
      </c>
      <c r="E16" s="588">
        <f t="shared" si="0"/>
        <v>0</v>
      </c>
    </row>
    <row r="17" spans="1:5" s="573" customFormat="1" ht="16" thickBot="1" x14ac:dyDescent="0.3">
      <c r="A17" s="583">
        <v>7</v>
      </c>
      <c r="B17" s="582" t="s">
        <v>525</v>
      </c>
      <c r="C17" s="581"/>
      <c r="D17" s="588">
        <v>0</v>
      </c>
      <c r="E17" s="588">
        <f t="shared" si="0"/>
        <v>0</v>
      </c>
    </row>
    <row r="18" spans="1:5" s="573" customFormat="1" ht="16" thickBot="1" x14ac:dyDescent="0.3">
      <c r="A18" s="583">
        <v>8</v>
      </c>
      <c r="B18" s="582" t="s">
        <v>370</v>
      </c>
      <c r="C18" s="581"/>
      <c r="D18" s="588">
        <v>3985</v>
      </c>
      <c r="E18" s="588">
        <f t="shared" si="0"/>
        <v>0</v>
      </c>
    </row>
    <row r="19" spans="1:5" ht="16" thickBot="1" x14ac:dyDescent="0.4">
      <c r="A19" s="587">
        <v>9</v>
      </c>
      <c r="B19" s="586" t="s">
        <v>524</v>
      </c>
      <c r="C19" s="585"/>
      <c r="D19" s="584">
        <v>0</v>
      </c>
      <c r="E19" s="584">
        <f t="shared" si="0"/>
        <v>0</v>
      </c>
    </row>
    <row r="20" spans="1:5" s="573" customFormat="1" ht="16" thickBot="1" x14ac:dyDescent="0.3">
      <c r="A20" s="583">
        <v>9.1</v>
      </c>
      <c r="B20" s="582" t="s">
        <v>523</v>
      </c>
      <c r="C20" s="581"/>
      <c r="D20" s="588">
        <v>980</v>
      </c>
      <c r="E20" s="588">
        <f t="shared" si="0"/>
        <v>0</v>
      </c>
    </row>
    <row r="21" spans="1:5" s="573" customFormat="1" ht="16" thickBot="1" x14ac:dyDescent="0.3">
      <c r="A21" s="583">
        <v>9.1999999999999993</v>
      </c>
      <c r="B21" s="582" t="s">
        <v>522</v>
      </c>
      <c r="C21" s="581"/>
      <c r="D21" s="588">
        <v>1265</v>
      </c>
      <c r="E21" s="588">
        <f t="shared" si="0"/>
        <v>0</v>
      </c>
    </row>
    <row r="22" spans="1:5" s="573" customFormat="1" ht="16" thickBot="1" x14ac:dyDescent="0.3">
      <c r="A22" s="583">
        <v>9.3000000000000007</v>
      </c>
      <c r="B22" s="582" t="s">
        <v>521</v>
      </c>
      <c r="C22" s="581"/>
      <c r="D22" s="588">
        <v>1886</v>
      </c>
      <c r="E22" s="588">
        <f t="shared" si="0"/>
        <v>0</v>
      </c>
    </row>
    <row r="23" spans="1:5" s="573" customFormat="1" ht="16" thickBot="1" x14ac:dyDescent="0.3">
      <c r="A23" s="583">
        <v>10</v>
      </c>
      <c r="B23" s="582" t="s">
        <v>520</v>
      </c>
      <c r="C23" s="585"/>
      <c r="D23" s="584"/>
      <c r="E23" s="584">
        <f t="shared" si="0"/>
        <v>0</v>
      </c>
    </row>
    <row r="24" spans="1:5" s="573" customFormat="1" ht="16" thickBot="1" x14ac:dyDescent="0.3">
      <c r="A24" s="583">
        <v>11</v>
      </c>
      <c r="B24" s="582" t="s">
        <v>519</v>
      </c>
      <c r="C24" s="581"/>
      <c r="D24" s="588">
        <v>439</v>
      </c>
      <c r="E24" s="588">
        <f t="shared" si="0"/>
        <v>0</v>
      </c>
    </row>
    <row r="25" spans="1:5" s="573" customFormat="1" ht="16" thickBot="1" x14ac:dyDescent="0.3">
      <c r="A25" s="583">
        <v>12</v>
      </c>
      <c r="B25" s="582" t="s">
        <v>381</v>
      </c>
      <c r="C25" s="585"/>
      <c r="D25" s="584"/>
      <c r="E25" s="584">
        <f t="shared" si="0"/>
        <v>0</v>
      </c>
    </row>
    <row r="26" spans="1:5" s="573" customFormat="1" ht="16" thickBot="1" x14ac:dyDescent="0.3">
      <c r="A26" s="583">
        <v>13</v>
      </c>
      <c r="B26" s="582" t="s">
        <v>518</v>
      </c>
      <c r="C26" s="581"/>
      <c r="D26" s="588">
        <v>385</v>
      </c>
      <c r="E26" s="588">
        <f t="shared" si="0"/>
        <v>0</v>
      </c>
    </row>
    <row r="27" spans="1:5" ht="16" thickBot="1" x14ac:dyDescent="0.4">
      <c r="A27" s="587">
        <v>14</v>
      </c>
      <c r="B27" s="586" t="s">
        <v>517</v>
      </c>
      <c r="C27" s="585"/>
      <c r="D27" s="584"/>
      <c r="E27" s="584">
        <f t="shared" si="0"/>
        <v>0</v>
      </c>
    </row>
    <row r="28" spans="1:5" s="573" customFormat="1" ht="16" thickBot="1" x14ac:dyDescent="0.3">
      <c r="A28" s="583">
        <v>14.1</v>
      </c>
      <c r="B28" s="582" t="s">
        <v>516</v>
      </c>
      <c r="C28" s="581"/>
      <c r="D28" s="589">
        <v>7828</v>
      </c>
      <c r="E28" s="588">
        <f t="shared" si="0"/>
        <v>0</v>
      </c>
    </row>
    <row r="29" spans="1:5" s="573" customFormat="1" ht="16" thickBot="1" x14ac:dyDescent="0.3">
      <c r="A29" s="583">
        <v>14.2</v>
      </c>
      <c r="B29" s="582" t="s">
        <v>515</v>
      </c>
      <c r="C29" s="581"/>
      <c r="D29" s="588">
        <v>11194</v>
      </c>
      <c r="E29" s="588">
        <f t="shared" si="0"/>
        <v>0</v>
      </c>
    </row>
    <row r="30" spans="1:5" s="573" customFormat="1" ht="16" thickBot="1" x14ac:dyDescent="0.3">
      <c r="A30" s="583">
        <v>14.3</v>
      </c>
      <c r="B30" s="582" t="s">
        <v>514</v>
      </c>
      <c r="C30" s="581"/>
      <c r="D30" s="588">
        <v>5783</v>
      </c>
      <c r="E30" s="588">
        <f t="shared" si="0"/>
        <v>0</v>
      </c>
    </row>
    <row r="31" spans="1:5" ht="16" thickBot="1" x14ac:dyDescent="0.4">
      <c r="A31" s="587">
        <v>15</v>
      </c>
      <c r="B31" s="586" t="s">
        <v>513</v>
      </c>
      <c r="C31" s="585"/>
      <c r="D31" s="584"/>
      <c r="E31" s="584">
        <f t="shared" si="0"/>
        <v>0</v>
      </c>
    </row>
    <row r="32" spans="1:5" s="573" customFormat="1" ht="31.5" thickBot="1" x14ac:dyDescent="0.3">
      <c r="A32" s="583">
        <v>15.1</v>
      </c>
      <c r="B32" s="582" t="s">
        <v>512</v>
      </c>
      <c r="C32" s="585"/>
      <c r="D32" s="584"/>
      <c r="E32" s="584">
        <f t="shared" si="0"/>
        <v>0</v>
      </c>
    </row>
    <row r="33" spans="1:5" s="573" customFormat="1" ht="31.5" thickBot="1" x14ac:dyDescent="0.3">
      <c r="A33" s="583">
        <v>15.2</v>
      </c>
      <c r="B33" s="582" t="s">
        <v>511</v>
      </c>
      <c r="C33" s="581"/>
      <c r="D33" s="588">
        <v>1570</v>
      </c>
      <c r="E33" s="588">
        <f t="shared" si="0"/>
        <v>0</v>
      </c>
    </row>
    <row r="34" spans="1:5" s="573" customFormat="1" ht="47" thickBot="1" x14ac:dyDescent="0.3">
      <c r="A34" s="583">
        <v>15.3</v>
      </c>
      <c r="B34" s="582" t="s">
        <v>510</v>
      </c>
      <c r="C34" s="581"/>
      <c r="D34" s="588">
        <v>3268</v>
      </c>
      <c r="E34" s="588">
        <f t="shared" si="0"/>
        <v>0</v>
      </c>
    </row>
    <row r="35" spans="1:5" s="573" customFormat="1" ht="16" thickBot="1" x14ac:dyDescent="0.3">
      <c r="A35" s="583">
        <v>15.4</v>
      </c>
      <c r="B35" s="582" t="s">
        <v>509</v>
      </c>
      <c r="C35" s="581"/>
      <c r="D35" s="588">
        <v>7574</v>
      </c>
      <c r="E35" s="588">
        <f t="shared" si="0"/>
        <v>0</v>
      </c>
    </row>
    <row r="36" spans="1:5" s="573" customFormat="1" ht="31.5" thickBot="1" x14ac:dyDescent="0.3">
      <c r="A36" s="583">
        <v>15.5</v>
      </c>
      <c r="B36" s="582" t="s">
        <v>508</v>
      </c>
      <c r="C36" s="581"/>
      <c r="D36" s="588">
        <v>388</v>
      </c>
      <c r="E36" s="588">
        <f t="shared" si="0"/>
        <v>0</v>
      </c>
    </row>
    <row r="37" spans="1:5" s="573" customFormat="1" ht="16" thickBot="1" x14ac:dyDescent="0.3">
      <c r="A37" s="583">
        <v>16</v>
      </c>
      <c r="B37" s="582" t="s">
        <v>507</v>
      </c>
      <c r="C37" s="585"/>
      <c r="D37" s="584"/>
      <c r="E37" s="584">
        <f t="shared" si="0"/>
        <v>0</v>
      </c>
    </row>
    <row r="38" spans="1:5" s="573" customFormat="1" ht="16" thickBot="1" x14ac:dyDescent="0.3">
      <c r="A38" s="583">
        <v>17</v>
      </c>
      <c r="B38" s="582" t="s">
        <v>382</v>
      </c>
      <c r="C38" s="581"/>
      <c r="D38" s="588">
        <v>6000</v>
      </c>
      <c r="E38" s="588">
        <f t="shared" si="0"/>
        <v>0</v>
      </c>
    </row>
    <row r="39" spans="1:5" ht="16" thickBot="1" x14ac:dyDescent="0.4">
      <c r="A39" s="587">
        <v>18</v>
      </c>
      <c r="B39" s="586" t="s">
        <v>506</v>
      </c>
      <c r="C39" s="585"/>
      <c r="D39" s="584"/>
      <c r="E39" s="584">
        <f t="shared" si="0"/>
        <v>0</v>
      </c>
    </row>
    <row r="40" spans="1:5" s="573" customFormat="1" ht="16" thickBot="1" x14ac:dyDescent="0.3">
      <c r="A40" s="583">
        <v>18.100000000000001</v>
      </c>
      <c r="B40" s="582" t="s">
        <v>505</v>
      </c>
      <c r="C40" s="585"/>
      <c r="D40" s="584"/>
      <c r="E40" s="584">
        <f t="shared" si="0"/>
        <v>0</v>
      </c>
    </row>
    <row r="41" spans="1:5" s="573" customFormat="1" ht="31.5" thickBot="1" x14ac:dyDescent="0.3">
      <c r="A41" s="583">
        <v>18.2</v>
      </c>
      <c r="B41" s="582" t="s">
        <v>504</v>
      </c>
      <c r="C41" s="585"/>
      <c r="D41" s="584"/>
      <c r="E41" s="584">
        <f t="shared" si="0"/>
        <v>0</v>
      </c>
    </row>
    <row r="42" spans="1:5" s="573" customFormat="1" ht="16" thickBot="1" x14ac:dyDescent="0.3">
      <c r="A42" s="583">
        <v>18.3</v>
      </c>
      <c r="B42" s="582" t="s">
        <v>503</v>
      </c>
      <c r="C42" s="585"/>
      <c r="D42" s="584"/>
      <c r="E42" s="584">
        <f t="shared" si="0"/>
        <v>0</v>
      </c>
    </row>
    <row r="43" spans="1:5" s="573" customFormat="1" ht="16" thickBot="1" x14ac:dyDescent="0.3">
      <c r="A43" s="583">
        <v>20</v>
      </c>
      <c r="B43" s="582" t="s">
        <v>502</v>
      </c>
      <c r="C43" s="581"/>
      <c r="D43" s="588">
        <v>1950</v>
      </c>
      <c r="E43" s="588">
        <f t="shared" si="0"/>
        <v>0</v>
      </c>
    </row>
    <row r="44" spans="1:5" s="573" customFormat="1" ht="16" thickBot="1" x14ac:dyDescent="0.3">
      <c r="A44" s="583">
        <v>21</v>
      </c>
      <c r="B44" s="582" t="s">
        <v>501</v>
      </c>
      <c r="C44" s="585"/>
      <c r="D44" s="584"/>
      <c r="E44" s="584">
        <f t="shared" si="0"/>
        <v>0</v>
      </c>
    </row>
    <row r="45" spans="1:5" ht="16" thickBot="1" x14ac:dyDescent="0.4">
      <c r="A45" s="587">
        <v>22</v>
      </c>
      <c r="B45" s="586" t="s">
        <v>484</v>
      </c>
      <c r="C45" s="585"/>
      <c r="D45" s="584"/>
      <c r="E45" s="584">
        <f t="shared" si="0"/>
        <v>0</v>
      </c>
    </row>
    <row r="46" spans="1:5" ht="31.5" thickBot="1" x14ac:dyDescent="0.4">
      <c r="A46" s="583">
        <v>22.1</v>
      </c>
      <c r="B46" s="582" t="s">
        <v>483</v>
      </c>
      <c r="C46" s="581"/>
      <c r="D46" s="580">
        <v>7082</v>
      </c>
      <c r="E46" s="580">
        <f t="shared" si="0"/>
        <v>0</v>
      </c>
    </row>
    <row r="47" spans="1:5" ht="16" thickBot="1" x14ac:dyDescent="0.4">
      <c r="A47" s="583">
        <v>22.2</v>
      </c>
      <c r="B47" s="582" t="s">
        <v>482</v>
      </c>
      <c r="C47" s="581"/>
      <c r="D47" s="580">
        <v>7862</v>
      </c>
      <c r="E47" s="580">
        <f t="shared" si="0"/>
        <v>0</v>
      </c>
    </row>
    <row r="48" spans="1:5" ht="16" thickBot="1" x14ac:dyDescent="0.4">
      <c r="A48" s="583">
        <v>22.3</v>
      </c>
      <c r="B48" s="582" t="s">
        <v>481</v>
      </c>
      <c r="C48" s="581"/>
      <c r="D48" s="580">
        <v>2988</v>
      </c>
      <c r="E48" s="580">
        <f t="shared" si="0"/>
        <v>0</v>
      </c>
    </row>
    <row r="49" spans="1:5" s="573" customFormat="1" ht="16" thickBot="1" x14ac:dyDescent="0.3">
      <c r="A49" s="579"/>
      <c r="B49" s="578" t="s">
        <v>358</v>
      </c>
      <c r="C49" s="577"/>
      <c r="D49" s="576"/>
      <c r="E49" s="576">
        <f>SUM(E11:E48)</f>
        <v>0</v>
      </c>
    </row>
    <row r="50" spans="1:5" s="573" customFormat="1" ht="16" thickBot="1" x14ac:dyDescent="0.3">
      <c r="A50" s="820"/>
      <c r="B50" s="820"/>
      <c r="C50" s="820"/>
      <c r="D50" s="820"/>
      <c r="E50" s="572"/>
    </row>
    <row r="51" spans="1:5" s="573" customFormat="1" ht="18" thickBot="1" x14ac:dyDescent="0.3">
      <c r="D51" s="575" t="s">
        <v>361</v>
      </c>
      <c r="E51" s="574">
        <f>E49+E7</f>
        <v>0</v>
      </c>
    </row>
    <row r="52" spans="1:5" ht="15" thickBot="1" x14ac:dyDescent="0.4"/>
    <row r="53" spans="1:5" ht="50.15" customHeight="1" x14ac:dyDescent="0.35">
      <c r="A53" s="821" t="s">
        <v>355</v>
      </c>
      <c r="B53" s="821"/>
      <c r="C53" s="821"/>
      <c r="D53" s="821"/>
      <c r="E53" s="821"/>
    </row>
  </sheetData>
  <sheetProtection algorithmName="SHA-512" hashValue="IgeNa5KQ1Pp8n9o+f+dvoP4ypvFXdLXXzWKK1Z46hkuHLRKu9hIJoaDX4jhcDqhd97/MmW3E//GlJFiUhfRFpA==" saltValue="/kCZPX5mha+aDFYN0UYJIw==" spinCount="100000" sheet="1" objects="1" scenarios="1" selectLockedCells="1"/>
  <protectedRanges>
    <protectedRange sqref="C53" name="Range1_3"/>
    <protectedRange sqref="C27" name="Range1_2"/>
    <protectedRange sqref="C31" name="Range1_2_1"/>
    <protectedRange sqref="C19" name="Range1"/>
    <protectedRange sqref="C39" name="Range1_1"/>
  </protectedRanges>
  <mergeCells count="7">
    <mergeCell ref="B2:C2"/>
    <mergeCell ref="B3:C3"/>
    <mergeCell ref="A5:D5"/>
    <mergeCell ref="A8:D8"/>
    <mergeCell ref="A9:D9"/>
    <mergeCell ref="A50:D50"/>
    <mergeCell ref="A53:E5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172A4-D9E0-4B5C-82C7-4CF09D70D39E}">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3.54296875" style="612" bestFit="1" customWidth="1"/>
    <col min="5" max="5" width="20.7265625" style="61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18"/>
      <c r="E5" s="593"/>
    </row>
    <row r="6" spans="1:15" s="573" customFormat="1" ht="45.5" thickBot="1" x14ac:dyDescent="0.3">
      <c r="A6" s="592" t="s">
        <v>346</v>
      </c>
      <c r="B6" s="591" t="s">
        <v>347</v>
      </c>
      <c r="C6" s="591" t="s">
        <v>348</v>
      </c>
      <c r="D6" s="599" t="s">
        <v>500</v>
      </c>
      <c r="E6" s="599" t="s">
        <v>495</v>
      </c>
    </row>
    <row r="7" spans="1:15" s="573" customFormat="1" ht="31.5" thickBot="1" x14ac:dyDescent="0.3">
      <c r="A7" s="592">
        <v>1</v>
      </c>
      <c r="B7" s="597" t="s">
        <v>544</v>
      </c>
      <c r="C7" s="610"/>
      <c r="D7" s="595">
        <v>163260</v>
      </c>
      <c r="E7" s="595">
        <f>C7*D7</f>
        <v>0</v>
      </c>
    </row>
    <row r="8" spans="1:15" s="573" customFormat="1" ht="15.5" thickBot="1" x14ac:dyDescent="0.3">
      <c r="A8" s="819"/>
      <c r="B8" s="819"/>
      <c r="C8" s="819"/>
      <c r="D8" s="819"/>
      <c r="E8" s="572"/>
    </row>
    <row r="9" spans="1:15" s="573" customFormat="1" ht="15.5" thickBot="1" x14ac:dyDescent="0.3">
      <c r="A9" s="817" t="s">
        <v>349</v>
      </c>
      <c r="B9" s="818"/>
      <c r="C9" s="818"/>
      <c r="D9" s="818"/>
      <c r="E9" s="593"/>
    </row>
    <row r="10" spans="1:15" s="573" customFormat="1" ht="15.5" thickBot="1" x14ac:dyDescent="0.3">
      <c r="A10" s="592" t="s">
        <v>346</v>
      </c>
      <c r="B10" s="591" t="s">
        <v>347</v>
      </c>
      <c r="C10" s="591" t="s">
        <v>348</v>
      </c>
      <c r="D10" s="590" t="s">
        <v>350</v>
      </c>
      <c r="E10" s="590" t="s">
        <v>379</v>
      </c>
    </row>
    <row r="11" spans="1:15" s="573" customFormat="1" ht="16" thickBot="1" x14ac:dyDescent="0.3">
      <c r="A11" s="583">
        <v>1</v>
      </c>
      <c r="B11" s="582" t="s">
        <v>530</v>
      </c>
      <c r="C11" s="581"/>
      <c r="D11" s="588">
        <v>2780</v>
      </c>
      <c r="E11" s="588">
        <f t="shared" ref="E11:E48" si="0">C11*D11</f>
        <v>0</v>
      </c>
    </row>
    <row r="12" spans="1:15" s="573" customFormat="1" ht="16" thickBot="1" x14ac:dyDescent="0.3">
      <c r="A12" s="583">
        <v>2</v>
      </c>
      <c r="B12" s="582" t="s">
        <v>380</v>
      </c>
      <c r="C12" s="581"/>
      <c r="D12" s="588">
        <v>2720</v>
      </c>
      <c r="E12" s="588">
        <f t="shared" si="0"/>
        <v>0</v>
      </c>
    </row>
    <row r="13" spans="1:15" s="573" customFormat="1" ht="16" thickBot="1" x14ac:dyDescent="0.3">
      <c r="A13" s="583">
        <v>3</v>
      </c>
      <c r="B13" s="582" t="s">
        <v>533</v>
      </c>
      <c r="C13" s="581"/>
      <c r="D13" s="588">
        <v>1</v>
      </c>
      <c r="E13" s="588">
        <f t="shared" si="0"/>
        <v>0</v>
      </c>
    </row>
    <row r="14" spans="1:15" s="573" customFormat="1" ht="16" thickBot="1" x14ac:dyDescent="0.3">
      <c r="A14" s="583">
        <v>4</v>
      </c>
      <c r="B14" s="582" t="s">
        <v>528</v>
      </c>
      <c r="C14" s="581"/>
      <c r="D14" s="588">
        <v>1</v>
      </c>
      <c r="E14" s="588">
        <f t="shared" si="0"/>
        <v>0</v>
      </c>
    </row>
    <row r="15" spans="1:15" s="573" customFormat="1" ht="16" thickBot="1" x14ac:dyDescent="0.3">
      <c r="A15" s="583">
        <v>5</v>
      </c>
      <c r="B15" s="582" t="s">
        <v>527</v>
      </c>
      <c r="C15" s="581"/>
      <c r="D15" s="588">
        <v>2390</v>
      </c>
      <c r="E15" s="588">
        <f t="shared" si="0"/>
        <v>0</v>
      </c>
    </row>
    <row r="16" spans="1:15" s="573" customFormat="1" ht="16" thickBot="1" x14ac:dyDescent="0.3">
      <c r="A16" s="583">
        <v>6</v>
      </c>
      <c r="B16" s="582" t="s">
        <v>526</v>
      </c>
      <c r="C16" s="581"/>
      <c r="D16" s="588">
        <v>2390</v>
      </c>
      <c r="E16" s="588">
        <f t="shared" si="0"/>
        <v>0</v>
      </c>
    </row>
    <row r="17" spans="1:5" s="573" customFormat="1" ht="16" thickBot="1" x14ac:dyDescent="0.3">
      <c r="A17" s="583">
        <v>7</v>
      </c>
      <c r="B17" s="582" t="s">
        <v>525</v>
      </c>
      <c r="C17" s="581"/>
      <c r="D17" s="588">
        <v>1400</v>
      </c>
      <c r="E17" s="588">
        <f t="shared" si="0"/>
        <v>0</v>
      </c>
    </row>
    <row r="18" spans="1:5" s="573" customFormat="1" ht="16" thickBot="1" x14ac:dyDescent="0.3">
      <c r="A18" s="583">
        <v>8</v>
      </c>
      <c r="B18" s="582" t="s">
        <v>370</v>
      </c>
      <c r="C18" s="581"/>
      <c r="D18" s="588">
        <v>4939</v>
      </c>
      <c r="E18" s="588">
        <f t="shared" si="0"/>
        <v>0</v>
      </c>
    </row>
    <row r="19" spans="1:5" s="573" customFormat="1" ht="16" thickBot="1" x14ac:dyDescent="0.3">
      <c r="A19" s="587">
        <v>9</v>
      </c>
      <c r="B19" s="586" t="s">
        <v>524</v>
      </c>
      <c r="C19" s="585"/>
      <c r="D19" s="584">
        <v>0</v>
      </c>
      <c r="E19" s="584">
        <f t="shared" si="0"/>
        <v>0</v>
      </c>
    </row>
    <row r="20" spans="1:5" s="573" customFormat="1" ht="16" thickBot="1" x14ac:dyDescent="0.3">
      <c r="A20" s="583">
        <v>9.1</v>
      </c>
      <c r="B20" s="582" t="s">
        <v>523</v>
      </c>
      <c r="C20" s="581"/>
      <c r="D20" s="588">
        <v>1275</v>
      </c>
      <c r="E20" s="588">
        <f t="shared" si="0"/>
        <v>0</v>
      </c>
    </row>
    <row r="21" spans="1:5" s="573" customFormat="1" ht="16" thickBot="1" x14ac:dyDescent="0.3">
      <c r="A21" s="583">
        <v>9.1999999999999993</v>
      </c>
      <c r="B21" s="582" t="s">
        <v>522</v>
      </c>
      <c r="C21" s="581"/>
      <c r="D21" s="588">
        <v>848</v>
      </c>
      <c r="E21" s="588">
        <f t="shared" si="0"/>
        <v>0</v>
      </c>
    </row>
    <row r="22" spans="1:5" s="573" customFormat="1" ht="16" thickBot="1" x14ac:dyDescent="0.3">
      <c r="A22" s="583">
        <v>9.3000000000000007</v>
      </c>
      <c r="B22" s="582" t="s">
        <v>521</v>
      </c>
      <c r="C22" s="581"/>
      <c r="D22" s="588">
        <v>3960</v>
      </c>
      <c r="E22" s="588">
        <f t="shared" si="0"/>
        <v>0</v>
      </c>
    </row>
    <row r="23" spans="1:5" s="573" customFormat="1" ht="16" thickBot="1" x14ac:dyDescent="0.3">
      <c r="A23" s="583">
        <v>10</v>
      </c>
      <c r="B23" s="582" t="s">
        <v>520</v>
      </c>
      <c r="C23" s="581"/>
      <c r="D23" s="588">
        <v>950</v>
      </c>
      <c r="E23" s="588">
        <f t="shared" si="0"/>
        <v>0</v>
      </c>
    </row>
    <row r="24" spans="1:5" s="573" customFormat="1" ht="16" thickBot="1" x14ac:dyDescent="0.3">
      <c r="A24" s="583">
        <v>11</v>
      </c>
      <c r="B24" s="582" t="s">
        <v>519</v>
      </c>
      <c r="C24" s="581"/>
      <c r="D24" s="588">
        <v>150</v>
      </c>
      <c r="E24" s="588">
        <f t="shared" si="0"/>
        <v>0</v>
      </c>
    </row>
    <row r="25" spans="1:5" s="573" customFormat="1" ht="16" thickBot="1" x14ac:dyDescent="0.3">
      <c r="A25" s="583">
        <v>12</v>
      </c>
      <c r="B25" s="582" t="s">
        <v>381</v>
      </c>
      <c r="C25" s="585"/>
      <c r="D25" s="584"/>
      <c r="E25" s="584">
        <f t="shared" si="0"/>
        <v>0</v>
      </c>
    </row>
    <row r="26" spans="1:5" s="573" customFormat="1" ht="16" thickBot="1" x14ac:dyDescent="0.3">
      <c r="A26" s="583">
        <v>13</v>
      </c>
      <c r="B26" s="582" t="s">
        <v>518</v>
      </c>
      <c r="C26" s="581"/>
      <c r="D26" s="588">
        <v>195</v>
      </c>
      <c r="E26" s="588">
        <f t="shared" si="0"/>
        <v>0</v>
      </c>
    </row>
    <row r="27" spans="1:5" s="573" customFormat="1" ht="16" thickBot="1" x14ac:dyDescent="0.3">
      <c r="A27" s="587">
        <v>14</v>
      </c>
      <c r="B27" s="586" t="s">
        <v>517</v>
      </c>
      <c r="C27" s="585"/>
      <c r="D27" s="584"/>
      <c r="E27" s="584">
        <f t="shared" si="0"/>
        <v>0</v>
      </c>
    </row>
    <row r="28" spans="1:5" s="573" customFormat="1" ht="16" thickBot="1" x14ac:dyDescent="0.3">
      <c r="A28" s="583">
        <v>14.1</v>
      </c>
      <c r="B28" s="582" t="s">
        <v>516</v>
      </c>
      <c r="C28" s="581"/>
      <c r="D28" s="589">
        <v>3280</v>
      </c>
      <c r="E28" s="588">
        <f t="shared" si="0"/>
        <v>0</v>
      </c>
    </row>
    <row r="29" spans="1:5" s="573" customFormat="1" ht="16" thickBot="1" x14ac:dyDescent="0.3">
      <c r="A29" s="583">
        <v>14.2</v>
      </c>
      <c r="B29" s="582" t="s">
        <v>515</v>
      </c>
      <c r="C29" s="581"/>
      <c r="D29" s="588">
        <v>4170</v>
      </c>
      <c r="E29" s="588">
        <f t="shared" si="0"/>
        <v>0</v>
      </c>
    </row>
    <row r="30" spans="1:5" s="573" customFormat="1" ht="16" thickBot="1" x14ac:dyDescent="0.3">
      <c r="A30" s="583">
        <v>14.3</v>
      </c>
      <c r="B30" s="582" t="s">
        <v>514</v>
      </c>
      <c r="C30" s="581"/>
      <c r="D30" s="588">
        <v>3740</v>
      </c>
      <c r="E30" s="588">
        <f t="shared" si="0"/>
        <v>0</v>
      </c>
    </row>
    <row r="31" spans="1:5" s="573" customFormat="1" ht="16" thickBot="1" x14ac:dyDescent="0.3">
      <c r="A31" s="587">
        <v>15</v>
      </c>
      <c r="B31" s="586" t="s">
        <v>513</v>
      </c>
      <c r="C31" s="585"/>
      <c r="D31" s="584"/>
      <c r="E31" s="584">
        <f t="shared" si="0"/>
        <v>0</v>
      </c>
    </row>
    <row r="32" spans="1:5" s="573" customFormat="1" ht="31.5" thickBot="1" x14ac:dyDescent="0.3">
      <c r="A32" s="583">
        <v>15.1</v>
      </c>
      <c r="B32" s="582" t="s">
        <v>512</v>
      </c>
      <c r="C32" s="581"/>
      <c r="D32" s="588">
        <v>1</v>
      </c>
      <c r="E32" s="588">
        <f t="shared" si="0"/>
        <v>0</v>
      </c>
    </row>
    <row r="33" spans="1:5" s="573" customFormat="1" ht="31.5" thickBot="1" x14ac:dyDescent="0.3">
      <c r="A33" s="583">
        <v>15.2</v>
      </c>
      <c r="B33" s="582" t="s">
        <v>511</v>
      </c>
      <c r="C33" s="581"/>
      <c r="D33" s="588">
        <v>980</v>
      </c>
      <c r="E33" s="588">
        <f t="shared" si="0"/>
        <v>0</v>
      </c>
    </row>
    <row r="34" spans="1:5" s="573" customFormat="1" ht="47" thickBot="1" x14ac:dyDescent="0.3">
      <c r="A34" s="583">
        <v>15.3</v>
      </c>
      <c r="B34" s="582" t="s">
        <v>510</v>
      </c>
      <c r="C34" s="585"/>
      <c r="D34" s="584"/>
      <c r="E34" s="584">
        <f t="shared" si="0"/>
        <v>0</v>
      </c>
    </row>
    <row r="35" spans="1:5" s="573" customFormat="1" ht="16" thickBot="1" x14ac:dyDescent="0.3">
      <c r="A35" s="583">
        <v>15.4</v>
      </c>
      <c r="B35" s="582" t="s">
        <v>509</v>
      </c>
      <c r="C35" s="581"/>
      <c r="D35" s="588">
        <v>2140</v>
      </c>
      <c r="E35" s="588">
        <f t="shared" si="0"/>
        <v>0</v>
      </c>
    </row>
    <row r="36" spans="1:5" s="573" customFormat="1" ht="31.5" thickBot="1" x14ac:dyDescent="0.3">
      <c r="A36" s="583">
        <v>15.5</v>
      </c>
      <c r="B36" s="582" t="s">
        <v>508</v>
      </c>
      <c r="C36" s="581"/>
      <c r="D36" s="588">
        <v>247</v>
      </c>
      <c r="E36" s="588">
        <f t="shared" si="0"/>
        <v>0</v>
      </c>
    </row>
    <row r="37" spans="1:5" s="573" customFormat="1" ht="16" thickBot="1" x14ac:dyDescent="0.3">
      <c r="A37" s="583">
        <v>16</v>
      </c>
      <c r="B37" s="582" t="s">
        <v>507</v>
      </c>
      <c r="C37" s="585"/>
      <c r="D37" s="584"/>
      <c r="E37" s="584">
        <f t="shared" si="0"/>
        <v>0</v>
      </c>
    </row>
    <row r="38" spans="1:5" s="573" customFormat="1" ht="16" thickBot="1" x14ac:dyDescent="0.3">
      <c r="A38" s="583">
        <v>17</v>
      </c>
      <c r="B38" s="582" t="s">
        <v>382</v>
      </c>
      <c r="C38" s="581"/>
      <c r="D38" s="588">
        <v>95</v>
      </c>
      <c r="E38" s="588">
        <f t="shared" si="0"/>
        <v>0</v>
      </c>
    </row>
    <row r="39" spans="1:5" s="573" customFormat="1" ht="16" thickBot="1" x14ac:dyDescent="0.3">
      <c r="A39" s="587">
        <v>18</v>
      </c>
      <c r="B39" s="586" t="s">
        <v>506</v>
      </c>
      <c r="C39" s="585"/>
      <c r="D39" s="584"/>
      <c r="E39" s="584">
        <f t="shared" si="0"/>
        <v>0</v>
      </c>
    </row>
    <row r="40" spans="1:5" s="573" customFormat="1" ht="16" thickBot="1" x14ac:dyDescent="0.3">
      <c r="A40" s="583">
        <v>18.100000000000001</v>
      </c>
      <c r="B40" s="582" t="s">
        <v>505</v>
      </c>
      <c r="C40" s="585"/>
      <c r="D40" s="584"/>
      <c r="E40" s="584">
        <f t="shared" si="0"/>
        <v>0</v>
      </c>
    </row>
    <row r="41" spans="1:5" s="573" customFormat="1" ht="31.5" thickBot="1" x14ac:dyDescent="0.3">
      <c r="A41" s="583">
        <v>18.2</v>
      </c>
      <c r="B41" s="582" t="s">
        <v>504</v>
      </c>
      <c r="C41" s="581"/>
      <c r="D41" s="588">
        <v>0</v>
      </c>
      <c r="E41" s="588">
        <f t="shared" si="0"/>
        <v>0</v>
      </c>
    </row>
    <row r="42" spans="1:5" s="573" customFormat="1" ht="16" thickBot="1" x14ac:dyDescent="0.3">
      <c r="A42" s="583">
        <v>18.3</v>
      </c>
      <c r="B42" s="582" t="s">
        <v>503</v>
      </c>
      <c r="C42" s="581"/>
      <c r="D42" s="588">
        <v>295</v>
      </c>
      <c r="E42" s="588">
        <f t="shared" si="0"/>
        <v>0</v>
      </c>
    </row>
    <row r="43" spans="1:5" s="573" customFormat="1" ht="16" thickBot="1" x14ac:dyDescent="0.3">
      <c r="A43" s="583">
        <v>20</v>
      </c>
      <c r="B43" s="582" t="s">
        <v>502</v>
      </c>
      <c r="C43" s="581"/>
      <c r="D43" s="588">
        <v>1400</v>
      </c>
      <c r="E43" s="588">
        <f t="shared" si="0"/>
        <v>0</v>
      </c>
    </row>
    <row r="44" spans="1:5" s="573" customFormat="1" ht="16" thickBot="1" x14ac:dyDescent="0.3">
      <c r="A44" s="583">
        <v>21</v>
      </c>
      <c r="B44" s="582" t="s">
        <v>501</v>
      </c>
      <c r="C44" s="581"/>
      <c r="D44" s="588">
        <v>10390</v>
      </c>
      <c r="E44" s="588">
        <f t="shared" si="0"/>
        <v>0</v>
      </c>
    </row>
    <row r="45" spans="1:5" s="573" customFormat="1" ht="16" thickBot="1" x14ac:dyDescent="0.3">
      <c r="A45" s="587">
        <v>22</v>
      </c>
      <c r="B45" s="586" t="s">
        <v>484</v>
      </c>
      <c r="C45" s="585"/>
      <c r="D45" s="584"/>
      <c r="E45" s="584">
        <f t="shared" si="0"/>
        <v>0</v>
      </c>
    </row>
    <row r="46" spans="1:5" s="573" customFormat="1" ht="31.5" thickBot="1" x14ac:dyDescent="0.3">
      <c r="A46" s="583">
        <v>22.1</v>
      </c>
      <c r="B46" s="582" t="s">
        <v>483</v>
      </c>
      <c r="C46" s="581"/>
      <c r="D46" s="580">
        <v>4655</v>
      </c>
      <c r="E46" s="580">
        <f t="shared" si="0"/>
        <v>0</v>
      </c>
    </row>
    <row r="47" spans="1:5" s="573" customFormat="1" ht="16" thickBot="1" x14ac:dyDescent="0.3">
      <c r="A47" s="583">
        <v>22.2</v>
      </c>
      <c r="B47" s="582" t="s">
        <v>482</v>
      </c>
      <c r="C47" s="581"/>
      <c r="D47" s="580">
        <v>3755</v>
      </c>
      <c r="E47" s="580">
        <f t="shared" si="0"/>
        <v>0</v>
      </c>
    </row>
    <row r="48" spans="1:5" s="573" customFormat="1" ht="16" thickBot="1" x14ac:dyDescent="0.3">
      <c r="A48" s="583">
        <v>22.3</v>
      </c>
      <c r="B48" s="582" t="s">
        <v>481</v>
      </c>
      <c r="C48" s="581"/>
      <c r="D48" s="580">
        <v>1275</v>
      </c>
      <c r="E48" s="580">
        <f t="shared" si="0"/>
        <v>0</v>
      </c>
    </row>
    <row r="49" spans="1:5" s="573" customFormat="1" ht="16" thickBot="1" x14ac:dyDescent="0.3">
      <c r="A49" s="579"/>
      <c r="B49" s="578" t="s">
        <v>358</v>
      </c>
      <c r="C49" s="577"/>
      <c r="D49" s="576">
        <f>SUM(D11:D48)</f>
        <v>60422</v>
      </c>
      <c r="E49" s="576">
        <f>SUM(E11:E48)</f>
        <v>0</v>
      </c>
    </row>
    <row r="50" spans="1:5" s="573" customFormat="1" ht="16" thickBot="1" x14ac:dyDescent="0.3">
      <c r="A50" s="820"/>
      <c r="B50" s="820"/>
      <c r="C50" s="820"/>
      <c r="D50" s="820"/>
      <c r="E50" s="572"/>
    </row>
    <row r="51" spans="1:5" s="573" customFormat="1" ht="18" thickBot="1" x14ac:dyDescent="0.3">
      <c r="D51" s="575" t="s">
        <v>361</v>
      </c>
      <c r="E51" s="574">
        <f>E49+E7</f>
        <v>0</v>
      </c>
    </row>
    <row r="52" spans="1:5" ht="15" thickBot="1" x14ac:dyDescent="0.4"/>
    <row r="53" spans="1:5" ht="15.5" x14ac:dyDescent="0.35">
      <c r="A53" s="821" t="s">
        <v>355</v>
      </c>
      <c r="B53" s="821"/>
      <c r="C53" s="821"/>
      <c r="D53" s="821"/>
      <c r="E53" s="821"/>
    </row>
  </sheetData>
  <sheetProtection algorithmName="SHA-512" hashValue="aZEmsT2UIUsF1yzxJSWG+JacV3peatD1Kv/kXGqNd03hAFwNkwR8MmgHkE2G0pXm9HRqajudRjzpUz9o42YvbA==" saltValue="XwMNoZIFIDczEWsbnHn9yA==" spinCount="100000" sheet="1" objects="1" scenarios="1" selectLockedCells="1"/>
  <protectedRanges>
    <protectedRange sqref="C53" name="Range1_3"/>
    <protectedRange sqref="C39" name="Range1_1_1_1"/>
    <protectedRange sqref="C19" name="Range1_2"/>
    <protectedRange sqref="C27" name="Range1_2_1"/>
    <protectedRange sqref="C31" name="Range1_2_1_1"/>
  </protectedRanges>
  <mergeCells count="7">
    <mergeCell ref="B2:C2"/>
    <mergeCell ref="B3:C3"/>
    <mergeCell ref="A5:D5"/>
    <mergeCell ref="A8:D8"/>
    <mergeCell ref="A9:D9"/>
    <mergeCell ref="A50:D50"/>
    <mergeCell ref="A53:E5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Y100"/>
  <sheetViews>
    <sheetView zoomScaleNormal="100" zoomScaleSheetLayoutView="50" workbookViewId="0">
      <selection activeCell="B3" sqref="B3:M3"/>
    </sheetView>
  </sheetViews>
  <sheetFormatPr defaultColWidth="9.1796875" defaultRowHeight="15" x14ac:dyDescent="0.35"/>
  <cols>
    <col min="1" max="1" width="23.7265625" style="121" customWidth="1"/>
    <col min="2" max="2" width="7.1796875" style="121" customWidth="1"/>
    <col min="3" max="3" width="16.453125" style="121" customWidth="1"/>
    <col min="4" max="4" width="2.7265625" style="152" customWidth="1"/>
    <col min="5" max="5" width="14.1796875" style="121" customWidth="1"/>
    <col min="6" max="6" width="2.81640625" style="152" customWidth="1"/>
    <col min="7" max="7" width="14" style="121" customWidth="1"/>
    <col min="8" max="8" width="2.7265625" style="152" customWidth="1"/>
    <col min="9" max="9" width="14" style="121" customWidth="1"/>
    <col min="10" max="10" width="2.7265625" style="152" customWidth="1"/>
    <col min="11" max="11" width="14" style="121" customWidth="1"/>
    <col min="12" max="12" width="2.7265625" style="152" customWidth="1"/>
    <col min="13" max="13" width="14.81640625" style="121" customWidth="1"/>
    <col min="14" max="14" width="2.7265625" style="152" customWidth="1"/>
    <col min="15" max="15" width="14.1796875" style="121" customWidth="1"/>
    <col min="16" max="16" width="2.7265625" style="152" customWidth="1"/>
    <col min="17" max="17" width="13.81640625" style="121" customWidth="1"/>
    <col min="18" max="18" width="9.1796875" style="121"/>
    <col min="19" max="19" width="6.453125" style="121" customWidth="1"/>
    <col min="20" max="20" width="9.1796875" style="121" hidden="1" customWidth="1"/>
    <col min="21" max="21" width="7.453125" style="121" customWidth="1"/>
    <col min="22" max="16384" width="9.1796875" style="121"/>
  </cols>
  <sheetData>
    <row r="1" spans="1:25" x14ac:dyDescent="0.35">
      <c r="A1" s="119" t="s">
        <v>446</v>
      </c>
      <c r="B1" s="119"/>
      <c r="C1" s="120"/>
      <c r="D1" s="120"/>
      <c r="E1" s="120"/>
      <c r="F1" s="120"/>
      <c r="G1" s="120"/>
      <c r="H1" s="120"/>
      <c r="I1" s="120"/>
      <c r="J1" s="120"/>
      <c r="K1" s="120"/>
      <c r="L1" s="120"/>
      <c r="M1" s="120"/>
      <c r="N1" s="120"/>
      <c r="O1" s="120"/>
      <c r="P1" s="120"/>
      <c r="Q1" s="120"/>
      <c r="R1" s="114"/>
      <c r="S1" s="114"/>
      <c r="T1" s="114"/>
      <c r="U1" s="114"/>
      <c r="V1" s="114"/>
      <c r="W1" s="114"/>
      <c r="X1" s="114"/>
      <c r="Y1" s="114"/>
    </row>
    <row r="2" spans="1:25" x14ac:dyDescent="0.35">
      <c r="A2" s="113" t="s">
        <v>31</v>
      </c>
      <c r="B2" s="682"/>
      <c r="C2" s="682"/>
      <c r="D2" s="682"/>
      <c r="E2" s="682"/>
      <c r="F2" s="682"/>
      <c r="G2" s="682"/>
      <c r="H2" s="682"/>
      <c r="I2" s="682"/>
      <c r="J2" s="682"/>
      <c r="K2" s="682"/>
      <c r="L2" s="682"/>
      <c r="M2" s="682"/>
      <c r="N2" s="122"/>
      <c r="O2" s="123"/>
      <c r="P2" s="122"/>
      <c r="Q2" s="123"/>
      <c r="R2" s="122"/>
      <c r="S2" s="122"/>
      <c r="T2" s="122"/>
      <c r="U2" s="114"/>
      <c r="V2" s="114"/>
      <c r="W2" s="114"/>
      <c r="X2" s="114"/>
      <c r="Y2" s="114"/>
    </row>
    <row r="3" spans="1:25" x14ac:dyDescent="0.35">
      <c r="A3" s="113" t="s">
        <v>333</v>
      </c>
      <c r="B3" s="683"/>
      <c r="C3" s="683"/>
      <c r="D3" s="683"/>
      <c r="E3" s="683"/>
      <c r="F3" s="683"/>
      <c r="G3" s="683"/>
      <c r="H3" s="683"/>
      <c r="I3" s="683"/>
      <c r="J3" s="683"/>
      <c r="K3" s="683"/>
      <c r="L3" s="683"/>
      <c r="M3" s="683"/>
      <c r="N3" s="122"/>
      <c r="O3" s="123"/>
      <c r="P3" s="122"/>
      <c r="Q3" s="123"/>
      <c r="R3" s="122"/>
      <c r="S3" s="122"/>
      <c r="T3" s="122"/>
      <c r="U3" s="114"/>
      <c r="V3" s="114"/>
      <c r="W3" s="114"/>
      <c r="X3" s="114"/>
      <c r="Y3" s="114"/>
    </row>
    <row r="4" spans="1:25" ht="9" customHeight="1" x14ac:dyDescent="0.35">
      <c r="A4" s="124"/>
      <c r="B4" s="124"/>
      <c r="C4" s="114"/>
      <c r="D4" s="125"/>
      <c r="E4" s="123"/>
      <c r="F4" s="125"/>
      <c r="G4" s="123"/>
      <c r="H4" s="125"/>
      <c r="I4" s="123"/>
      <c r="J4" s="125"/>
      <c r="K4" s="123"/>
      <c r="L4" s="125"/>
      <c r="M4" s="123"/>
      <c r="N4" s="125"/>
      <c r="O4" s="123"/>
      <c r="P4" s="125"/>
      <c r="Q4" s="123"/>
      <c r="R4" s="114"/>
      <c r="S4" s="114"/>
      <c r="T4" s="114"/>
      <c r="U4" s="114"/>
      <c r="V4" s="114"/>
      <c r="W4" s="114"/>
      <c r="X4" s="114"/>
      <c r="Y4" s="114"/>
    </row>
    <row r="5" spans="1:25" ht="22.5" customHeight="1" x14ac:dyDescent="0.4">
      <c r="A5" s="690" t="s">
        <v>275</v>
      </c>
      <c r="B5" s="690"/>
      <c r="C5" s="690"/>
      <c r="D5" s="690"/>
      <c r="E5" s="690"/>
      <c r="F5" s="690"/>
      <c r="G5" s="690"/>
      <c r="H5" s="690"/>
      <c r="I5" s="690"/>
      <c r="J5" s="690"/>
      <c r="K5" s="690"/>
      <c r="L5" s="690"/>
      <c r="M5" s="690"/>
      <c r="N5" s="690"/>
      <c r="O5" s="690"/>
      <c r="P5" s="690"/>
      <c r="Q5" s="690"/>
    </row>
    <row r="6" spans="1:25" ht="86.25" customHeight="1" x14ac:dyDescent="0.35">
      <c r="A6" s="126"/>
      <c r="B6" s="126"/>
      <c r="C6" s="126"/>
      <c r="D6" s="126"/>
      <c r="E6" s="126"/>
      <c r="F6" s="126"/>
      <c r="G6" s="126"/>
      <c r="H6" s="126"/>
      <c r="I6" s="126"/>
      <c r="J6" s="126"/>
      <c r="K6" s="126"/>
      <c r="L6" s="126"/>
      <c r="M6" s="126"/>
      <c r="N6" s="126"/>
      <c r="O6" s="687" t="s">
        <v>291</v>
      </c>
      <c r="P6" s="688"/>
      <c r="Q6" s="689"/>
    </row>
    <row r="7" spans="1:25" s="131" customFormat="1" ht="59.25" customHeight="1" thickBot="1" x14ac:dyDescent="0.3">
      <c r="A7" s="127"/>
      <c r="B7" s="127"/>
      <c r="C7" s="128" t="s">
        <v>63</v>
      </c>
      <c r="D7" s="129"/>
      <c r="E7" s="128" t="s">
        <v>96</v>
      </c>
      <c r="F7" s="130"/>
      <c r="G7" s="128" t="s">
        <v>296</v>
      </c>
      <c r="H7" s="129"/>
      <c r="I7" s="128" t="s">
        <v>97</v>
      </c>
      <c r="J7" s="129"/>
      <c r="K7" s="128" t="s">
        <v>308</v>
      </c>
      <c r="L7" s="129"/>
      <c r="M7" s="128" t="s">
        <v>309</v>
      </c>
      <c r="N7" s="129"/>
      <c r="O7" s="128" t="s">
        <v>290</v>
      </c>
      <c r="P7" s="129"/>
      <c r="Q7" s="388"/>
    </row>
    <row r="8" spans="1:25" s="131" customFormat="1" ht="2.25" customHeight="1" thickBot="1" x14ac:dyDescent="0.3">
      <c r="A8" s="127"/>
      <c r="B8" s="127"/>
      <c r="C8" s="130"/>
      <c r="D8" s="129"/>
      <c r="E8" s="130"/>
      <c r="F8" s="130"/>
      <c r="G8" s="130"/>
      <c r="H8" s="129"/>
      <c r="I8" s="130"/>
      <c r="J8" s="129"/>
      <c r="K8" s="130"/>
      <c r="L8" s="129"/>
      <c r="M8" s="130"/>
      <c r="N8" s="129"/>
      <c r="O8" s="130"/>
      <c r="P8" s="129"/>
      <c r="Q8" s="409"/>
    </row>
    <row r="9" spans="1:25" ht="34.5" customHeight="1" x14ac:dyDescent="0.35">
      <c r="A9" s="481" t="s">
        <v>64</v>
      </c>
      <c r="B9" s="408"/>
      <c r="C9" s="122"/>
      <c r="D9" s="132"/>
      <c r="E9" s="122"/>
      <c r="F9" s="132"/>
      <c r="G9" s="122"/>
      <c r="H9" s="132"/>
      <c r="I9" s="122"/>
      <c r="J9" s="132"/>
      <c r="K9" s="122"/>
      <c r="L9" s="132"/>
      <c r="M9" s="133" t="s">
        <v>279</v>
      </c>
      <c r="N9" s="132"/>
      <c r="O9" s="134"/>
      <c r="P9" s="132"/>
      <c r="Q9" s="135"/>
    </row>
    <row r="10" spans="1:25" ht="21" customHeight="1" x14ac:dyDescent="0.35">
      <c r="A10" s="122" t="s">
        <v>1</v>
      </c>
      <c r="B10" s="372"/>
      <c r="C10" s="136">
        <f t="shared" ref="C10:C20" si="0">SUM(E10:Q10)</f>
        <v>0</v>
      </c>
      <c r="D10" s="137"/>
      <c r="E10" s="57"/>
      <c r="F10" s="68"/>
      <c r="G10" s="57"/>
      <c r="H10" s="68"/>
      <c r="I10" s="57"/>
      <c r="J10" s="68"/>
      <c r="K10" s="62"/>
      <c r="L10" s="137"/>
      <c r="M10" s="136">
        <f>'Form B-4'!H12</f>
        <v>0</v>
      </c>
      <c r="N10" s="137"/>
      <c r="O10" s="165"/>
      <c r="P10" s="68"/>
      <c r="Q10" s="166"/>
    </row>
    <row r="11" spans="1:25" ht="21" customHeight="1" x14ac:dyDescent="0.35">
      <c r="A11" s="122" t="s">
        <v>2</v>
      </c>
      <c r="B11" s="372"/>
      <c r="C11" s="136">
        <f>SUM(E11:Q11)</f>
        <v>0</v>
      </c>
      <c r="D11" s="137"/>
      <c r="E11" s="57"/>
      <c r="F11" s="68"/>
      <c r="G11" s="57"/>
      <c r="H11" s="68"/>
      <c r="I11" s="57"/>
      <c r="J11" s="68"/>
      <c r="K11" s="63"/>
      <c r="L11" s="137"/>
      <c r="M11" s="136">
        <f>'Form B-4'!H13</f>
        <v>0</v>
      </c>
      <c r="N11" s="137"/>
      <c r="O11" s="165"/>
      <c r="P11" s="68"/>
      <c r="Q11" s="166"/>
    </row>
    <row r="12" spans="1:25" ht="21" customHeight="1" x14ac:dyDescent="0.35">
      <c r="A12" s="122" t="s">
        <v>3</v>
      </c>
      <c r="B12" s="372"/>
      <c r="C12" s="136">
        <f>SUM(E12:Q12)</f>
        <v>0</v>
      </c>
      <c r="D12" s="137"/>
      <c r="E12" s="57"/>
      <c r="F12" s="68"/>
      <c r="G12" s="57"/>
      <c r="H12" s="68"/>
      <c r="I12" s="57"/>
      <c r="J12" s="68"/>
      <c r="K12" s="63"/>
      <c r="L12" s="137"/>
      <c r="M12" s="136">
        <f>'Form B-4'!H14</f>
        <v>0</v>
      </c>
      <c r="N12" s="137"/>
      <c r="O12" s="165"/>
      <c r="P12" s="68"/>
      <c r="Q12" s="166"/>
    </row>
    <row r="13" spans="1:25" ht="21" customHeight="1" x14ac:dyDescent="0.35">
      <c r="A13" s="122" t="s">
        <v>4</v>
      </c>
      <c r="B13" s="372"/>
      <c r="C13" s="136">
        <f t="shared" si="0"/>
        <v>0</v>
      </c>
      <c r="D13" s="137"/>
      <c r="E13" s="57"/>
      <c r="F13" s="68"/>
      <c r="G13" s="57"/>
      <c r="H13" s="68"/>
      <c r="I13" s="57"/>
      <c r="J13" s="68"/>
      <c r="K13" s="63"/>
      <c r="L13" s="137"/>
      <c r="M13" s="136">
        <f>'Form B-4'!H15</f>
        <v>0</v>
      </c>
      <c r="N13" s="137"/>
      <c r="O13" s="165"/>
      <c r="P13" s="68"/>
      <c r="Q13" s="166"/>
    </row>
    <row r="14" spans="1:25" ht="21" customHeight="1" x14ac:dyDescent="0.35">
      <c r="A14" s="122" t="s">
        <v>6</v>
      </c>
      <c r="B14" s="372"/>
      <c r="C14" s="136">
        <f t="shared" si="0"/>
        <v>0</v>
      </c>
      <c r="D14" s="137"/>
      <c r="E14" s="57"/>
      <c r="F14" s="68"/>
      <c r="G14" s="57"/>
      <c r="H14" s="68"/>
      <c r="I14" s="57"/>
      <c r="J14" s="68"/>
      <c r="K14" s="63"/>
      <c r="L14" s="137"/>
      <c r="M14" s="136">
        <f>'Form B-4'!H17</f>
        <v>0</v>
      </c>
      <c r="N14" s="137"/>
      <c r="O14" s="165"/>
      <c r="P14" s="68"/>
      <c r="Q14" s="166"/>
    </row>
    <row r="15" spans="1:25" ht="21" customHeight="1" x14ac:dyDescent="0.35">
      <c r="A15" s="122" t="s">
        <v>38</v>
      </c>
      <c r="B15" s="372"/>
      <c r="C15" s="136">
        <f t="shared" si="0"/>
        <v>0</v>
      </c>
      <c r="D15" s="137"/>
      <c r="E15" s="57"/>
      <c r="F15" s="68"/>
      <c r="G15" s="57"/>
      <c r="H15" s="68"/>
      <c r="I15" s="57"/>
      <c r="J15" s="68"/>
      <c r="K15" s="63"/>
      <c r="L15" s="137"/>
      <c r="M15" s="136">
        <f>'Form B-4'!H18</f>
        <v>0</v>
      </c>
      <c r="N15" s="137"/>
      <c r="O15" s="165"/>
      <c r="P15" s="68"/>
      <c r="Q15" s="166"/>
    </row>
    <row r="16" spans="1:25" ht="21" customHeight="1" x14ac:dyDescent="0.35">
      <c r="A16" s="122" t="s">
        <v>7</v>
      </c>
      <c r="B16" s="372"/>
      <c r="C16" s="136">
        <f t="shared" si="0"/>
        <v>0</v>
      </c>
      <c r="D16" s="137"/>
      <c r="E16" s="57"/>
      <c r="F16" s="68"/>
      <c r="G16" s="57"/>
      <c r="H16" s="68"/>
      <c r="I16" s="57"/>
      <c r="J16" s="68"/>
      <c r="K16" s="63"/>
      <c r="L16" s="137"/>
      <c r="M16" s="136">
        <f>'Form B-4'!H19</f>
        <v>0</v>
      </c>
      <c r="N16" s="137"/>
      <c r="O16" s="165"/>
      <c r="P16" s="68"/>
      <c r="Q16" s="166"/>
    </row>
    <row r="17" spans="1:17" ht="21" customHeight="1" x14ac:dyDescent="0.35">
      <c r="A17" s="122" t="s">
        <v>50</v>
      </c>
      <c r="B17" s="372"/>
      <c r="C17" s="136">
        <f t="shared" si="0"/>
        <v>0</v>
      </c>
      <c r="D17" s="137"/>
      <c r="E17" s="57"/>
      <c r="F17" s="68"/>
      <c r="G17" s="57"/>
      <c r="H17" s="68"/>
      <c r="I17" s="57"/>
      <c r="J17" s="68"/>
      <c r="K17" s="63"/>
      <c r="L17" s="137"/>
      <c r="M17" s="136">
        <f>'Form B-4'!H20</f>
        <v>0</v>
      </c>
      <c r="N17" s="137"/>
      <c r="O17" s="165"/>
      <c r="P17" s="68"/>
      <c r="Q17" s="166"/>
    </row>
    <row r="18" spans="1:17" ht="21" customHeight="1" x14ac:dyDescent="0.35">
      <c r="A18" s="122" t="s">
        <v>51</v>
      </c>
      <c r="B18" s="372"/>
      <c r="C18" s="136">
        <f t="shared" si="0"/>
        <v>0</v>
      </c>
      <c r="D18" s="137"/>
      <c r="E18" s="57"/>
      <c r="F18" s="68"/>
      <c r="G18" s="57"/>
      <c r="H18" s="68"/>
      <c r="I18" s="57"/>
      <c r="J18" s="68"/>
      <c r="K18" s="63"/>
      <c r="L18" s="137"/>
      <c r="M18" s="136">
        <f>'Form B-4'!H21</f>
        <v>0</v>
      </c>
      <c r="N18" s="137"/>
      <c r="O18" s="165"/>
      <c r="P18" s="68"/>
      <c r="Q18" s="166"/>
    </row>
    <row r="19" spans="1:17" ht="21" customHeight="1" x14ac:dyDescent="0.35">
      <c r="A19" s="122" t="s">
        <v>52</v>
      </c>
      <c r="B19" s="372"/>
      <c r="C19" s="136">
        <f t="shared" si="0"/>
        <v>0</v>
      </c>
      <c r="D19" s="137"/>
      <c r="E19" s="57"/>
      <c r="F19" s="68"/>
      <c r="G19" s="57"/>
      <c r="H19" s="68"/>
      <c r="I19" s="57"/>
      <c r="J19" s="68"/>
      <c r="K19" s="63"/>
      <c r="L19" s="137"/>
      <c r="M19" s="136">
        <f>'Form B-4'!H22</f>
        <v>0</v>
      </c>
      <c r="N19" s="137"/>
      <c r="O19" s="165"/>
      <c r="P19" s="68"/>
      <c r="Q19" s="166"/>
    </row>
    <row r="20" spans="1:17" ht="21" customHeight="1" x14ac:dyDescent="0.35">
      <c r="A20" s="373" t="s">
        <v>8</v>
      </c>
      <c r="B20" s="372"/>
      <c r="C20" s="136">
        <f t="shared" si="0"/>
        <v>0</v>
      </c>
      <c r="D20" s="137"/>
      <c r="E20" s="57"/>
      <c r="F20" s="68"/>
      <c r="G20" s="57"/>
      <c r="H20" s="68"/>
      <c r="I20" s="57"/>
      <c r="J20" s="68"/>
      <c r="K20" s="63"/>
      <c r="L20" s="137"/>
      <c r="M20" s="136">
        <f>'Form B-4'!H23</f>
        <v>0</v>
      </c>
      <c r="N20" s="137"/>
      <c r="O20" s="165"/>
      <c r="P20" s="68"/>
      <c r="Q20" s="166"/>
    </row>
    <row r="21" spans="1:17" ht="21" customHeight="1" thickBot="1" x14ac:dyDescent="0.4">
      <c r="A21" s="424" t="s">
        <v>39</v>
      </c>
      <c r="B21" s="374"/>
      <c r="C21" s="138">
        <f>SUM(C10:C20)</f>
        <v>0</v>
      </c>
      <c r="D21" s="137"/>
      <c r="E21" s="138">
        <f>SUM(E10:E20)</f>
        <v>0</v>
      </c>
      <c r="F21" s="137"/>
      <c r="G21" s="138">
        <f>SUM(G10:G20)</f>
        <v>0</v>
      </c>
      <c r="H21" s="137"/>
      <c r="I21" s="138">
        <f>SUM(I10:I20)</f>
        <v>0</v>
      </c>
      <c r="J21" s="137"/>
      <c r="K21" s="138">
        <f>SUM(K10:K20)</f>
        <v>0</v>
      </c>
      <c r="L21" s="137"/>
      <c r="M21" s="138">
        <f>SUM(M10:M20)</f>
        <v>0</v>
      </c>
      <c r="N21" s="138">
        <f>SUM(N10:N20)</f>
        <v>0</v>
      </c>
      <c r="O21" s="138">
        <f>SUM(O10:O20)</f>
        <v>0</v>
      </c>
      <c r="P21" s="138">
        <f>SUM(P10:P20)</f>
        <v>0</v>
      </c>
      <c r="Q21" s="138">
        <f>SUM(Q10:Q20)</f>
        <v>0</v>
      </c>
    </row>
    <row r="22" spans="1:17" ht="24" customHeight="1" x14ac:dyDescent="0.35">
      <c r="A22" s="374"/>
      <c r="B22" s="374"/>
      <c r="C22" s="137"/>
      <c r="D22" s="137"/>
      <c r="E22" s="137"/>
      <c r="F22" s="137"/>
      <c r="G22" s="137"/>
      <c r="H22" s="137"/>
      <c r="I22" s="137"/>
      <c r="J22" s="137"/>
      <c r="K22" s="137"/>
      <c r="L22" s="137"/>
      <c r="M22" s="137"/>
      <c r="N22" s="137"/>
      <c r="O22" s="139"/>
      <c r="P22" s="137"/>
      <c r="Q22" s="140"/>
    </row>
    <row r="23" spans="1:17" ht="27.75" customHeight="1" thickBot="1" x14ac:dyDescent="0.4">
      <c r="A23" s="141" t="s">
        <v>86</v>
      </c>
      <c r="B23" s="374"/>
      <c r="C23" s="138">
        <f>SUM(E23:Q23)</f>
        <v>0</v>
      </c>
      <c r="D23" s="137"/>
      <c r="E23" s="425">
        <f>'Form B-3'!E55</f>
        <v>0</v>
      </c>
      <c r="F23" s="68"/>
      <c r="G23" s="425">
        <f>'Form B-3'!G55</f>
        <v>0</v>
      </c>
      <c r="H23" s="68"/>
      <c r="I23" s="425">
        <f>'Form B-3'!I55</f>
        <v>0</v>
      </c>
      <c r="J23" s="68"/>
      <c r="K23" s="425">
        <f>'Form B-3'!K55</f>
        <v>0</v>
      </c>
      <c r="L23" s="137"/>
      <c r="M23" s="138">
        <f>'Form B-4'!H26</f>
        <v>0</v>
      </c>
      <c r="N23" s="137"/>
      <c r="O23" s="376"/>
      <c r="P23" s="68"/>
      <c r="Q23" s="377"/>
    </row>
    <row r="24" spans="1:17" ht="24" customHeight="1" x14ac:dyDescent="0.35">
      <c r="A24" s="374"/>
      <c r="B24" s="374"/>
      <c r="C24" s="137"/>
      <c r="D24" s="137"/>
      <c r="E24" s="137"/>
      <c r="F24" s="137"/>
      <c r="G24" s="137"/>
      <c r="H24" s="137"/>
      <c r="I24" s="137"/>
      <c r="J24" s="137"/>
      <c r="K24" s="137"/>
      <c r="L24" s="137"/>
      <c r="M24" s="137"/>
      <c r="N24" s="137"/>
      <c r="O24" s="139"/>
      <c r="P24" s="137"/>
      <c r="Q24" s="142"/>
    </row>
    <row r="25" spans="1:17" ht="22.5" customHeight="1" x14ac:dyDescent="0.35">
      <c r="A25" s="374" t="s">
        <v>65</v>
      </c>
      <c r="B25" s="374"/>
      <c r="C25" s="137"/>
      <c r="D25" s="137"/>
      <c r="E25" s="137"/>
      <c r="F25" s="137"/>
      <c r="G25" s="137"/>
      <c r="H25" s="137"/>
      <c r="I25" s="137"/>
      <c r="J25" s="137"/>
      <c r="K25" s="137"/>
      <c r="L25" s="137"/>
      <c r="M25" s="137"/>
      <c r="N25" s="137"/>
      <c r="O25" s="139"/>
      <c r="P25" s="137"/>
      <c r="Q25" s="140"/>
    </row>
    <row r="26" spans="1:17" ht="22.5" customHeight="1" x14ac:dyDescent="0.35">
      <c r="A26" s="122" t="s">
        <v>9</v>
      </c>
      <c r="B26" s="122"/>
      <c r="C26" s="143">
        <f t="shared" ref="C26:C37" si="1">SUM(E26:Q26)</f>
        <v>0</v>
      </c>
      <c r="D26" s="137"/>
      <c r="E26" s="57"/>
      <c r="F26" s="68"/>
      <c r="G26" s="57"/>
      <c r="H26" s="68"/>
      <c r="I26" s="57"/>
      <c r="J26" s="68"/>
      <c r="K26" s="62"/>
      <c r="L26" s="137"/>
      <c r="M26" s="136">
        <f>'Form B-4'!H29</f>
        <v>0</v>
      </c>
      <c r="N26" s="137"/>
      <c r="O26" s="165"/>
      <c r="P26" s="68"/>
      <c r="Q26" s="166"/>
    </row>
    <row r="27" spans="1:17" ht="22.5" customHeight="1" x14ac:dyDescent="0.35">
      <c r="A27" s="122" t="s">
        <v>10</v>
      </c>
      <c r="B27" s="122"/>
      <c r="C27" s="143">
        <f t="shared" si="1"/>
        <v>0</v>
      </c>
      <c r="D27" s="137"/>
      <c r="E27" s="57"/>
      <c r="F27" s="68"/>
      <c r="G27" s="57"/>
      <c r="H27" s="68"/>
      <c r="I27" s="57"/>
      <c r="J27" s="68"/>
      <c r="K27" s="63"/>
      <c r="L27" s="137"/>
      <c r="M27" s="136">
        <f>'Form B-4'!H30</f>
        <v>0</v>
      </c>
      <c r="N27" s="137"/>
      <c r="O27" s="165"/>
      <c r="P27" s="68"/>
      <c r="Q27" s="166"/>
    </row>
    <row r="28" spans="1:17" ht="22.5" customHeight="1" x14ac:dyDescent="0.35">
      <c r="A28" s="122" t="s">
        <v>343</v>
      </c>
      <c r="B28" s="122"/>
      <c r="C28" s="143">
        <f t="shared" si="1"/>
        <v>0</v>
      </c>
      <c r="D28" s="137"/>
      <c r="E28" s="57"/>
      <c r="F28" s="68"/>
      <c r="G28" s="57"/>
      <c r="H28" s="68"/>
      <c r="I28" s="57"/>
      <c r="J28" s="68"/>
      <c r="K28" s="63"/>
      <c r="L28" s="137"/>
      <c r="M28" s="136">
        <f>'Form B-4'!H31</f>
        <v>0</v>
      </c>
      <c r="N28" s="137"/>
      <c r="O28" s="165"/>
      <c r="P28" s="68"/>
      <c r="Q28" s="166"/>
    </row>
    <row r="29" spans="1:17" ht="22.5" customHeight="1" x14ac:dyDescent="0.35">
      <c r="A29" s="122" t="s">
        <v>5</v>
      </c>
      <c r="B29" s="122"/>
      <c r="C29" s="143">
        <f t="shared" si="1"/>
        <v>0</v>
      </c>
      <c r="D29" s="137"/>
      <c r="E29" s="57"/>
      <c r="F29" s="68"/>
      <c r="G29" s="57"/>
      <c r="H29" s="68"/>
      <c r="I29" s="57"/>
      <c r="J29" s="68"/>
      <c r="K29" s="99"/>
      <c r="L29" s="137"/>
      <c r="M29" s="136">
        <f>'Form B-4'!H32</f>
        <v>0</v>
      </c>
      <c r="N29" s="137"/>
      <c r="O29" s="165"/>
      <c r="P29" s="68"/>
      <c r="Q29" s="166"/>
    </row>
    <row r="30" spans="1:17" ht="22.5" customHeight="1" x14ac:dyDescent="0.35">
      <c r="A30" s="122" t="s">
        <v>3</v>
      </c>
      <c r="B30" s="122"/>
      <c r="C30" s="143">
        <f t="shared" si="1"/>
        <v>0</v>
      </c>
      <c r="D30" s="137"/>
      <c r="E30" s="57"/>
      <c r="F30" s="68"/>
      <c r="G30" s="57"/>
      <c r="H30" s="68"/>
      <c r="I30" s="57"/>
      <c r="J30" s="68"/>
      <c r="K30" s="63"/>
      <c r="L30" s="137"/>
      <c r="M30" s="136">
        <f>'Form B-4'!H33</f>
        <v>0</v>
      </c>
      <c r="N30" s="137"/>
      <c r="O30" s="165"/>
      <c r="P30" s="68"/>
      <c r="Q30" s="166"/>
    </row>
    <row r="31" spans="1:17" ht="22.5" customHeight="1" x14ac:dyDescent="0.35">
      <c r="A31" s="122" t="s">
        <v>30</v>
      </c>
      <c r="B31" s="122"/>
      <c r="C31" s="143">
        <f t="shared" si="1"/>
        <v>0</v>
      </c>
      <c r="D31" s="137"/>
      <c r="E31" s="57"/>
      <c r="F31" s="68"/>
      <c r="G31" s="57"/>
      <c r="H31" s="68"/>
      <c r="I31" s="57"/>
      <c r="J31" s="68"/>
      <c r="K31" s="63"/>
      <c r="L31" s="137"/>
      <c r="M31" s="136">
        <f>'Form B-4'!H34</f>
        <v>0</v>
      </c>
      <c r="N31" s="137"/>
      <c r="O31" s="165"/>
      <c r="P31" s="68"/>
      <c r="Q31" s="166"/>
    </row>
    <row r="32" spans="1:17" ht="22.5" customHeight="1" x14ac:dyDescent="0.35">
      <c r="A32" s="122" t="s">
        <v>29</v>
      </c>
      <c r="B32" s="122"/>
      <c r="C32" s="143">
        <f t="shared" si="1"/>
        <v>0</v>
      </c>
      <c r="D32" s="137"/>
      <c r="E32" s="57"/>
      <c r="F32" s="68"/>
      <c r="G32" s="57"/>
      <c r="H32" s="68"/>
      <c r="I32" s="57"/>
      <c r="J32" s="68"/>
      <c r="K32" s="63"/>
      <c r="L32" s="137"/>
      <c r="M32" s="136">
        <f>'Form B-4'!H35</f>
        <v>0</v>
      </c>
      <c r="N32" s="137"/>
      <c r="O32" s="165"/>
      <c r="P32" s="68"/>
      <c r="Q32" s="166"/>
    </row>
    <row r="33" spans="1:17" ht="22.5" customHeight="1" x14ac:dyDescent="0.35">
      <c r="A33" s="122" t="s">
        <v>11</v>
      </c>
      <c r="B33" s="122"/>
      <c r="C33" s="143">
        <f t="shared" si="1"/>
        <v>0</v>
      </c>
      <c r="D33" s="137"/>
      <c r="E33" s="57"/>
      <c r="F33" s="68"/>
      <c r="G33" s="57"/>
      <c r="H33" s="68"/>
      <c r="I33" s="57"/>
      <c r="J33" s="68"/>
      <c r="K33" s="63"/>
      <c r="L33" s="137"/>
      <c r="M33" s="136">
        <f>'Form B-4'!H36</f>
        <v>0</v>
      </c>
      <c r="N33" s="137"/>
      <c r="O33" s="165"/>
      <c r="P33" s="68"/>
      <c r="Q33" s="166"/>
    </row>
    <row r="34" spans="1:17" ht="22.5" customHeight="1" x14ac:dyDescent="0.35">
      <c r="A34" s="122" t="s">
        <v>12</v>
      </c>
      <c r="B34" s="122"/>
      <c r="C34" s="143">
        <f t="shared" si="1"/>
        <v>0</v>
      </c>
      <c r="D34" s="137"/>
      <c r="E34" s="57"/>
      <c r="F34" s="68"/>
      <c r="G34" s="57"/>
      <c r="H34" s="68"/>
      <c r="I34" s="57"/>
      <c r="J34" s="68"/>
      <c r="K34" s="63"/>
      <c r="L34" s="137"/>
      <c r="M34" s="136">
        <f>'Form B-4'!H37</f>
        <v>0</v>
      </c>
      <c r="N34" s="137"/>
      <c r="O34" s="165"/>
      <c r="P34" s="68"/>
      <c r="Q34" s="166"/>
    </row>
    <row r="35" spans="1:17" ht="22.5" customHeight="1" x14ac:dyDescent="0.35">
      <c r="A35" s="122" t="s">
        <v>13</v>
      </c>
      <c r="B35" s="122"/>
      <c r="C35" s="143">
        <f t="shared" si="1"/>
        <v>0</v>
      </c>
      <c r="D35" s="137"/>
      <c r="E35" s="57"/>
      <c r="F35" s="68"/>
      <c r="G35" s="57"/>
      <c r="H35" s="68"/>
      <c r="I35" s="57"/>
      <c r="J35" s="68"/>
      <c r="K35" s="63"/>
      <c r="L35" s="137"/>
      <c r="M35" s="136">
        <f>'Form B-4'!H38</f>
        <v>0</v>
      </c>
      <c r="N35" s="137"/>
      <c r="O35" s="165"/>
      <c r="P35" s="68"/>
      <c r="Q35" s="166"/>
    </row>
    <row r="36" spans="1:17" ht="22.5" customHeight="1" x14ac:dyDescent="0.35">
      <c r="A36" s="122" t="s">
        <v>48</v>
      </c>
      <c r="B36" s="122"/>
      <c r="C36" s="143">
        <f t="shared" si="1"/>
        <v>0</v>
      </c>
      <c r="D36" s="137"/>
      <c r="E36" s="57"/>
      <c r="F36" s="68"/>
      <c r="G36" s="57"/>
      <c r="H36" s="68"/>
      <c r="I36" s="57"/>
      <c r="J36" s="68"/>
      <c r="K36" s="63"/>
      <c r="L36" s="137"/>
      <c r="M36" s="136">
        <f>'Form B-4'!H39</f>
        <v>0</v>
      </c>
      <c r="N36" s="137"/>
      <c r="O36" s="165"/>
      <c r="P36" s="68"/>
      <c r="Q36" s="166"/>
    </row>
    <row r="37" spans="1:17" ht="22.5" customHeight="1" x14ac:dyDescent="0.35">
      <c r="A37" s="373" t="s">
        <v>8</v>
      </c>
      <c r="B37" s="372"/>
      <c r="C37" s="143">
        <f t="shared" si="1"/>
        <v>0</v>
      </c>
      <c r="D37" s="137"/>
      <c r="E37" s="57"/>
      <c r="F37" s="68"/>
      <c r="G37" s="57"/>
      <c r="H37" s="68"/>
      <c r="I37" s="57"/>
      <c r="J37" s="68"/>
      <c r="K37" s="63"/>
      <c r="L37" s="137"/>
      <c r="M37" s="136">
        <f>'Form B-4'!H40</f>
        <v>0</v>
      </c>
      <c r="N37" s="137"/>
      <c r="O37" s="165"/>
      <c r="P37" s="68"/>
      <c r="Q37" s="166"/>
    </row>
    <row r="38" spans="1:17" ht="22.5" customHeight="1" thickBot="1" x14ac:dyDescent="0.4">
      <c r="A38" s="424" t="s">
        <v>40</v>
      </c>
      <c r="B38" s="123"/>
      <c r="C38" s="144">
        <f>SUM(C26:C37)</f>
        <v>0</v>
      </c>
      <c r="D38" s="137"/>
      <c r="E38" s="138">
        <f>SUM(E26:E37)</f>
        <v>0</v>
      </c>
      <c r="F38" s="145"/>
      <c r="G38" s="138">
        <f>SUM(G26:G37)</f>
        <v>0</v>
      </c>
      <c r="H38" s="145"/>
      <c r="I38" s="138">
        <f>SUM(I26:I37)</f>
        <v>0</v>
      </c>
      <c r="J38" s="137"/>
      <c r="K38" s="138">
        <f>SUM(K26:K37)</f>
        <v>0</v>
      </c>
      <c r="L38" s="137"/>
      <c r="M38" s="138">
        <f>SUM(M26:M37)</f>
        <v>0</v>
      </c>
      <c r="N38" s="138">
        <f t="shared" ref="N38:Q38" si="2">SUM(N26:N37)</f>
        <v>0</v>
      </c>
      <c r="O38" s="138">
        <f t="shared" si="2"/>
        <v>0</v>
      </c>
      <c r="P38" s="138">
        <f t="shared" si="2"/>
        <v>0</v>
      </c>
      <c r="Q38" s="138">
        <f t="shared" si="2"/>
        <v>0</v>
      </c>
    </row>
    <row r="39" spans="1:17" ht="35.25" customHeight="1" x14ac:dyDescent="0.35">
      <c r="A39" s="146" t="s">
        <v>66</v>
      </c>
      <c r="B39" s="146"/>
      <c r="C39" s="137"/>
      <c r="D39" s="137"/>
      <c r="E39" s="137"/>
      <c r="F39" s="137"/>
      <c r="G39" s="137"/>
      <c r="H39" s="137"/>
      <c r="I39" s="137"/>
      <c r="J39" s="137"/>
      <c r="K39" s="137"/>
      <c r="L39" s="137"/>
      <c r="M39" s="137"/>
      <c r="N39" s="137"/>
      <c r="O39" s="139"/>
      <c r="P39" s="137"/>
      <c r="Q39" s="142"/>
    </row>
    <row r="40" spans="1:17" ht="22.5" customHeight="1" x14ac:dyDescent="0.35">
      <c r="A40" s="122" t="s">
        <v>14</v>
      </c>
      <c r="B40" s="122"/>
      <c r="C40" s="143">
        <f t="shared" ref="C40:C53" si="3">SUM(E40:Q40)</f>
        <v>0</v>
      </c>
      <c r="D40" s="137"/>
      <c r="E40" s="57"/>
      <c r="F40" s="68"/>
      <c r="G40" s="57"/>
      <c r="H40" s="68"/>
      <c r="I40" s="57"/>
      <c r="J40" s="68"/>
      <c r="K40" s="62"/>
      <c r="L40" s="137"/>
      <c r="M40" s="136">
        <f>'Form B-4'!H44</f>
        <v>0</v>
      </c>
      <c r="N40" s="137"/>
      <c r="O40" s="165"/>
      <c r="P40" s="68"/>
      <c r="Q40" s="166"/>
    </row>
    <row r="41" spans="1:17" ht="22.5" customHeight="1" x14ac:dyDescent="0.35">
      <c r="A41" s="122" t="s">
        <v>15</v>
      </c>
      <c r="B41" s="122"/>
      <c r="C41" s="143">
        <f t="shared" si="3"/>
        <v>0</v>
      </c>
      <c r="D41" s="137"/>
      <c r="E41" s="57"/>
      <c r="F41" s="68"/>
      <c r="G41" s="57"/>
      <c r="H41" s="68"/>
      <c r="I41" s="57"/>
      <c r="J41" s="68"/>
      <c r="K41" s="63"/>
      <c r="L41" s="137"/>
      <c r="M41" s="136">
        <f>'Form B-4'!H45</f>
        <v>0</v>
      </c>
      <c r="N41" s="137"/>
      <c r="O41" s="165"/>
      <c r="P41" s="68"/>
      <c r="Q41" s="166"/>
    </row>
    <row r="42" spans="1:17" ht="22.5" customHeight="1" x14ac:dyDescent="0.35">
      <c r="A42" s="122" t="s">
        <v>16</v>
      </c>
      <c r="B42" s="122"/>
      <c r="C42" s="143">
        <f t="shared" si="3"/>
        <v>0</v>
      </c>
      <c r="D42" s="137"/>
      <c r="E42" s="57"/>
      <c r="F42" s="68"/>
      <c r="G42" s="57"/>
      <c r="H42" s="68"/>
      <c r="I42" s="57"/>
      <c r="J42" s="68"/>
      <c r="K42" s="63"/>
      <c r="L42" s="137"/>
      <c r="M42" s="136">
        <f>'Form B-4'!H46</f>
        <v>0</v>
      </c>
      <c r="N42" s="137"/>
      <c r="O42" s="165"/>
      <c r="P42" s="68"/>
      <c r="Q42" s="166"/>
    </row>
    <row r="43" spans="1:17" ht="22.5" customHeight="1" x14ac:dyDescent="0.35">
      <c r="A43" s="122" t="s">
        <v>17</v>
      </c>
      <c r="B43" s="122"/>
      <c r="C43" s="143">
        <f t="shared" si="3"/>
        <v>0</v>
      </c>
      <c r="D43" s="137"/>
      <c r="E43" s="57"/>
      <c r="F43" s="68"/>
      <c r="G43" s="57"/>
      <c r="H43" s="68"/>
      <c r="I43" s="57"/>
      <c r="J43" s="68"/>
      <c r="K43" s="63"/>
      <c r="L43" s="137"/>
      <c r="M43" s="136">
        <f>'Form B-4'!H47</f>
        <v>0</v>
      </c>
      <c r="N43" s="137"/>
      <c r="O43" s="165"/>
      <c r="P43" s="68"/>
      <c r="Q43" s="166"/>
    </row>
    <row r="44" spans="1:17" ht="22.5" customHeight="1" x14ac:dyDescent="0.35">
      <c r="A44" s="122" t="s">
        <v>44</v>
      </c>
      <c r="B44" s="122"/>
      <c r="C44" s="143">
        <f t="shared" si="3"/>
        <v>0</v>
      </c>
      <c r="D44" s="137"/>
      <c r="E44" s="57"/>
      <c r="F44" s="68"/>
      <c r="G44" s="57"/>
      <c r="H44" s="68"/>
      <c r="I44" s="57"/>
      <c r="J44" s="68"/>
      <c r="K44" s="63"/>
      <c r="L44" s="137"/>
      <c r="M44" s="136">
        <f>'Form B-4'!H48</f>
        <v>0</v>
      </c>
      <c r="N44" s="137"/>
      <c r="O44" s="165"/>
      <c r="P44" s="68"/>
      <c r="Q44" s="166"/>
    </row>
    <row r="45" spans="1:17" ht="22.5" customHeight="1" x14ac:dyDescent="0.35">
      <c r="A45" s="122" t="s">
        <v>3</v>
      </c>
      <c r="B45" s="122"/>
      <c r="C45" s="143">
        <f t="shared" si="3"/>
        <v>0</v>
      </c>
      <c r="D45" s="137"/>
      <c r="E45" s="57"/>
      <c r="F45" s="68"/>
      <c r="G45" s="57"/>
      <c r="H45" s="68"/>
      <c r="I45" s="57"/>
      <c r="J45" s="68"/>
      <c r="K45" s="63"/>
      <c r="L45" s="137"/>
      <c r="M45" s="136">
        <f>'Form B-4'!H49</f>
        <v>0</v>
      </c>
      <c r="N45" s="137"/>
      <c r="O45" s="165"/>
      <c r="P45" s="68"/>
      <c r="Q45" s="166"/>
    </row>
    <row r="46" spans="1:17" ht="22.5" customHeight="1" x14ac:dyDescent="0.35">
      <c r="A46" s="122" t="s">
        <v>18</v>
      </c>
      <c r="B46" s="122"/>
      <c r="C46" s="143">
        <f t="shared" si="3"/>
        <v>0</v>
      </c>
      <c r="D46" s="137"/>
      <c r="E46" s="57"/>
      <c r="F46" s="68"/>
      <c r="G46" s="57"/>
      <c r="H46" s="68"/>
      <c r="I46" s="57"/>
      <c r="J46" s="68"/>
      <c r="K46" s="63"/>
      <c r="L46" s="137"/>
      <c r="M46" s="136">
        <f>'Form B-4'!H50</f>
        <v>0</v>
      </c>
      <c r="N46" s="137"/>
      <c r="O46" s="165"/>
      <c r="P46" s="68"/>
      <c r="Q46" s="166"/>
    </row>
    <row r="47" spans="1:17" ht="22.5" customHeight="1" x14ac:dyDescent="0.35">
      <c r="A47" s="122" t="s">
        <v>19</v>
      </c>
      <c r="B47" s="122"/>
      <c r="C47" s="143">
        <f t="shared" si="3"/>
        <v>0</v>
      </c>
      <c r="D47" s="137"/>
      <c r="E47" s="57"/>
      <c r="F47" s="68"/>
      <c r="G47" s="57"/>
      <c r="H47" s="68"/>
      <c r="I47" s="57"/>
      <c r="J47" s="68"/>
      <c r="K47" s="63"/>
      <c r="L47" s="137"/>
      <c r="M47" s="136">
        <f>'Form B-4'!H51</f>
        <v>0</v>
      </c>
      <c r="N47" s="137"/>
      <c r="O47" s="165"/>
      <c r="P47" s="68"/>
      <c r="Q47" s="166"/>
    </row>
    <row r="48" spans="1:17" ht="22.5" customHeight="1" x14ac:dyDescent="0.35">
      <c r="A48" s="122" t="s">
        <v>20</v>
      </c>
      <c r="B48" s="122"/>
      <c r="C48" s="143">
        <f t="shared" si="3"/>
        <v>0</v>
      </c>
      <c r="D48" s="137"/>
      <c r="E48" s="57"/>
      <c r="F48" s="68"/>
      <c r="G48" s="57"/>
      <c r="H48" s="68"/>
      <c r="I48" s="57"/>
      <c r="J48" s="68"/>
      <c r="K48" s="63"/>
      <c r="L48" s="137"/>
      <c r="M48" s="136">
        <f>'Form B-4'!H52</f>
        <v>0</v>
      </c>
      <c r="N48" s="137"/>
      <c r="O48" s="165"/>
      <c r="P48" s="68"/>
      <c r="Q48" s="166"/>
    </row>
    <row r="49" spans="1:21" ht="22.5" customHeight="1" x14ac:dyDescent="0.35">
      <c r="A49" s="122" t="s">
        <v>13</v>
      </c>
      <c r="B49" s="122"/>
      <c r="C49" s="143">
        <f t="shared" si="3"/>
        <v>0</v>
      </c>
      <c r="D49" s="137"/>
      <c r="E49" s="57"/>
      <c r="F49" s="68"/>
      <c r="G49" s="57"/>
      <c r="H49" s="68"/>
      <c r="I49" s="57"/>
      <c r="J49" s="68"/>
      <c r="K49" s="63"/>
      <c r="L49" s="137"/>
      <c r="M49" s="136">
        <f>'Form B-4'!H53</f>
        <v>0</v>
      </c>
      <c r="N49" s="137"/>
      <c r="O49" s="165"/>
      <c r="P49" s="68"/>
      <c r="Q49" s="166"/>
    </row>
    <row r="50" spans="1:21" ht="22.5" customHeight="1" x14ac:dyDescent="0.35">
      <c r="A50" s="122" t="s">
        <v>21</v>
      </c>
      <c r="B50" s="122"/>
      <c r="C50" s="143">
        <f t="shared" si="3"/>
        <v>0</v>
      </c>
      <c r="D50" s="137"/>
      <c r="E50" s="57"/>
      <c r="F50" s="68"/>
      <c r="G50" s="57"/>
      <c r="H50" s="68"/>
      <c r="I50" s="57"/>
      <c r="J50" s="68"/>
      <c r="K50" s="63"/>
      <c r="L50" s="137"/>
      <c r="M50" s="136">
        <f>'Form B-4'!H54</f>
        <v>0</v>
      </c>
      <c r="N50" s="137"/>
      <c r="O50" s="165"/>
      <c r="P50" s="68"/>
      <c r="Q50" s="166"/>
    </row>
    <row r="51" spans="1:21" ht="22.5" customHeight="1" x14ac:dyDescent="0.35">
      <c r="A51" s="122" t="s">
        <v>49</v>
      </c>
      <c r="B51" s="122"/>
      <c r="C51" s="143">
        <f t="shared" si="3"/>
        <v>0</v>
      </c>
      <c r="D51" s="137"/>
      <c r="E51" s="57"/>
      <c r="F51" s="68"/>
      <c r="G51" s="57"/>
      <c r="H51" s="68"/>
      <c r="I51" s="57"/>
      <c r="J51" s="68"/>
      <c r="K51" s="63"/>
      <c r="L51" s="137"/>
      <c r="M51" s="136">
        <f>'Form B-4'!H55</f>
        <v>0</v>
      </c>
      <c r="N51" s="137"/>
      <c r="O51" s="165"/>
      <c r="P51" s="68"/>
      <c r="Q51" s="166"/>
    </row>
    <row r="52" spans="1:21" ht="22.5" customHeight="1" x14ac:dyDescent="0.35">
      <c r="A52" s="122" t="s">
        <v>92</v>
      </c>
      <c r="B52" s="122"/>
      <c r="C52" s="143">
        <f t="shared" si="3"/>
        <v>0</v>
      </c>
      <c r="D52" s="137"/>
      <c r="E52" s="57"/>
      <c r="F52" s="68"/>
      <c r="G52" s="57"/>
      <c r="H52" s="68"/>
      <c r="I52" s="57"/>
      <c r="J52" s="68"/>
      <c r="K52" s="63"/>
      <c r="L52" s="137"/>
      <c r="M52" s="136">
        <f>'Form B-4'!H56</f>
        <v>0</v>
      </c>
      <c r="N52" s="137"/>
      <c r="O52" s="165"/>
      <c r="P52" s="68"/>
      <c r="Q52" s="166"/>
    </row>
    <row r="53" spans="1:21" ht="22.5" customHeight="1" x14ac:dyDescent="0.35">
      <c r="A53" s="373" t="s">
        <v>8</v>
      </c>
      <c r="B53" s="372"/>
      <c r="C53" s="143">
        <f t="shared" si="3"/>
        <v>0</v>
      </c>
      <c r="D53" s="137"/>
      <c r="E53" s="57"/>
      <c r="F53" s="68"/>
      <c r="G53" s="57"/>
      <c r="H53" s="68"/>
      <c r="I53" s="57"/>
      <c r="J53" s="68"/>
      <c r="K53" s="63"/>
      <c r="L53" s="137"/>
      <c r="M53" s="136">
        <f>'Form B-4'!H57</f>
        <v>0</v>
      </c>
      <c r="N53" s="137"/>
      <c r="O53" s="165"/>
      <c r="P53" s="68"/>
      <c r="Q53" s="166"/>
    </row>
    <row r="54" spans="1:21" ht="22.5" customHeight="1" thickBot="1" x14ac:dyDescent="0.4">
      <c r="A54" s="424" t="s">
        <v>41</v>
      </c>
      <c r="B54" s="123"/>
      <c r="C54" s="144">
        <f>SUM(C40:C53)</f>
        <v>0</v>
      </c>
      <c r="D54" s="137"/>
      <c r="E54" s="138">
        <f>SUM(E40:E53)</f>
        <v>0</v>
      </c>
      <c r="F54" s="145"/>
      <c r="G54" s="138">
        <f>SUM(G40:G53)</f>
        <v>0</v>
      </c>
      <c r="H54" s="145"/>
      <c r="I54" s="138">
        <f>SUM(I40:I53)</f>
        <v>0</v>
      </c>
      <c r="J54" s="137"/>
      <c r="K54" s="138">
        <f>SUM(K40:K53)</f>
        <v>0</v>
      </c>
      <c r="L54" s="137"/>
      <c r="M54" s="138">
        <f>SUM(M40:M53)</f>
        <v>0</v>
      </c>
      <c r="N54" s="138">
        <f t="shared" ref="N54:Q54" si="4">SUM(N40:N53)</f>
        <v>0</v>
      </c>
      <c r="O54" s="138">
        <f t="shared" si="4"/>
        <v>0</v>
      </c>
      <c r="P54" s="138">
        <f t="shared" si="4"/>
        <v>0</v>
      </c>
      <c r="Q54" s="138">
        <f t="shared" si="4"/>
        <v>0</v>
      </c>
    </row>
    <row r="55" spans="1:21" ht="22.5" customHeight="1" x14ac:dyDescent="0.35">
      <c r="A55" s="122"/>
      <c r="B55" s="122"/>
      <c r="C55" s="137"/>
      <c r="D55" s="137"/>
      <c r="E55" s="137"/>
      <c r="F55" s="137"/>
      <c r="G55" s="137"/>
      <c r="H55" s="137"/>
      <c r="I55" s="137"/>
      <c r="J55" s="137"/>
      <c r="K55" s="137"/>
      <c r="L55" s="137"/>
      <c r="M55" s="137"/>
      <c r="N55" s="137"/>
      <c r="O55" s="139"/>
      <c r="P55" s="137"/>
      <c r="Q55" s="140"/>
    </row>
    <row r="56" spans="1:21" ht="22.5" customHeight="1" thickBot="1" x14ac:dyDescent="0.4">
      <c r="A56" s="424" t="s">
        <v>22</v>
      </c>
      <c r="B56" s="123"/>
      <c r="C56" s="138">
        <f>C54+C38+C23+C21</f>
        <v>0</v>
      </c>
      <c r="D56" s="145"/>
      <c r="E56" s="138">
        <f>E54+E38+E23+E21</f>
        <v>0</v>
      </c>
      <c r="F56" s="145"/>
      <c r="G56" s="138">
        <f>G54+G38+G23+G21</f>
        <v>0</v>
      </c>
      <c r="H56" s="145"/>
      <c r="I56" s="138">
        <f>I54+I38+I23+I21</f>
        <v>0</v>
      </c>
      <c r="J56" s="145"/>
      <c r="K56" s="138">
        <f>K54+K38+K23+K21</f>
        <v>0</v>
      </c>
      <c r="L56" s="145"/>
      <c r="M56" s="138">
        <f>M54+M38+M23+M21</f>
        <v>0</v>
      </c>
      <c r="N56" s="137"/>
      <c r="O56" s="147">
        <f>O54+O38+O23+O21</f>
        <v>0</v>
      </c>
      <c r="P56" s="148"/>
      <c r="Q56" s="149">
        <f>Q54+Q38+Q23+Q21</f>
        <v>0</v>
      </c>
    </row>
    <row r="57" spans="1:21" ht="18" customHeight="1" x14ac:dyDescent="0.35">
      <c r="A57" s="122"/>
      <c r="B57" s="122"/>
      <c r="C57" s="122"/>
      <c r="D57" s="132"/>
      <c r="E57" s="122"/>
      <c r="F57" s="132"/>
      <c r="G57" s="122"/>
      <c r="H57" s="132"/>
      <c r="I57" s="122"/>
      <c r="J57" s="132"/>
      <c r="K57" s="122"/>
      <c r="L57" s="132"/>
      <c r="M57" s="122"/>
      <c r="N57" s="132"/>
      <c r="O57" s="134"/>
      <c r="P57" s="132"/>
      <c r="Q57" s="150"/>
    </row>
    <row r="58" spans="1:21" ht="45.75" customHeight="1" x14ac:dyDescent="0.35">
      <c r="A58" s="151" t="s">
        <v>42</v>
      </c>
      <c r="B58" s="122"/>
      <c r="C58" s="122"/>
      <c r="D58" s="132"/>
      <c r="E58" s="122"/>
      <c r="F58" s="132"/>
      <c r="G58" s="122"/>
      <c r="H58" s="132"/>
      <c r="I58" s="122"/>
      <c r="K58" s="122"/>
      <c r="N58" s="151"/>
      <c r="O58" s="691" t="s">
        <v>332</v>
      </c>
      <c r="P58" s="692"/>
      <c r="Q58" s="693"/>
      <c r="R58" s="153"/>
      <c r="S58" s="153"/>
      <c r="T58" s="153"/>
      <c r="U58" s="153"/>
    </row>
    <row r="59" spans="1:21" ht="15.75" customHeight="1" x14ac:dyDescent="0.35">
      <c r="A59" s="151" t="s">
        <v>102</v>
      </c>
      <c r="B59" s="122"/>
      <c r="C59" s="122"/>
      <c r="D59" s="132"/>
      <c r="E59" s="122"/>
      <c r="F59" s="132"/>
      <c r="G59" s="122"/>
      <c r="H59" s="132"/>
      <c r="I59" s="122"/>
      <c r="K59" s="122"/>
      <c r="M59" s="151"/>
      <c r="N59" s="132"/>
      <c r="O59" s="134"/>
      <c r="P59" s="132"/>
      <c r="Q59" s="154"/>
    </row>
    <row r="60" spans="1:21" ht="15.75" customHeight="1" x14ac:dyDescent="0.35">
      <c r="A60" s="122"/>
      <c r="B60" s="122"/>
      <c r="C60" s="122"/>
      <c r="D60" s="132"/>
      <c r="E60" s="122"/>
      <c r="F60" s="132"/>
      <c r="G60" s="122"/>
      <c r="H60" s="132"/>
      <c r="I60" s="122"/>
      <c r="J60" s="132"/>
      <c r="K60" s="122"/>
      <c r="L60" s="132"/>
      <c r="M60" s="122"/>
      <c r="N60" s="132"/>
      <c r="O60" s="134"/>
      <c r="P60" s="132"/>
      <c r="Q60" s="154"/>
    </row>
    <row r="61" spans="1:21" ht="15.75" customHeight="1" x14ac:dyDescent="0.35">
      <c r="A61" s="684" t="s">
        <v>45</v>
      </c>
      <c r="B61" s="684"/>
      <c r="C61" s="685"/>
      <c r="D61" s="685"/>
      <c r="E61" s="685"/>
      <c r="F61" s="686"/>
      <c r="G61" s="686"/>
      <c r="H61" s="686"/>
      <c r="I61" s="123"/>
      <c r="J61" s="125"/>
      <c r="K61" s="123"/>
      <c r="L61" s="125"/>
      <c r="M61" s="123"/>
      <c r="N61" s="125"/>
      <c r="O61" s="155"/>
      <c r="P61" s="125"/>
      <c r="Q61" s="156"/>
    </row>
    <row r="62" spans="1:21" ht="15.75" customHeight="1" x14ac:dyDescent="0.35">
      <c r="A62" s="122" t="s">
        <v>23</v>
      </c>
      <c r="B62" s="122"/>
      <c r="C62" s="136">
        <f>SUM(E62:Q62)</f>
        <v>0</v>
      </c>
      <c r="D62" s="157"/>
      <c r="E62" s="57"/>
      <c r="F62" s="58"/>
      <c r="G62" s="57"/>
      <c r="H62" s="58"/>
      <c r="I62" s="57"/>
      <c r="J62" s="58"/>
      <c r="K62" s="62"/>
      <c r="L62" s="157"/>
      <c r="M62" s="136">
        <f>'Form B-4'!H66</f>
        <v>0</v>
      </c>
      <c r="N62" s="157"/>
      <c r="O62" s="167"/>
      <c r="P62" s="58"/>
      <c r="Q62" s="168"/>
    </row>
    <row r="63" spans="1:21" ht="15.75" customHeight="1" x14ac:dyDescent="0.35">
      <c r="A63" s="122" t="s">
        <v>24</v>
      </c>
      <c r="B63" s="122"/>
      <c r="C63" s="136">
        <f>SUM(E63:Q63)</f>
        <v>0</v>
      </c>
      <c r="D63" s="157"/>
      <c r="E63" s="57"/>
      <c r="F63" s="58"/>
      <c r="G63" s="57"/>
      <c r="H63" s="58"/>
      <c r="I63" s="57"/>
      <c r="J63" s="58"/>
      <c r="K63" s="63"/>
      <c r="L63" s="157"/>
      <c r="M63" s="136">
        <f>'Form B-4'!H67</f>
        <v>0</v>
      </c>
      <c r="N63" s="157"/>
      <c r="O63" s="167"/>
      <c r="P63" s="58"/>
      <c r="Q63" s="168"/>
    </row>
    <row r="64" spans="1:21" ht="15.75" customHeight="1" x14ac:dyDescent="0.35">
      <c r="A64" s="122" t="s">
        <v>25</v>
      </c>
      <c r="B64" s="122"/>
      <c r="C64" s="136">
        <f>SUM(E64:Q64)</f>
        <v>0</v>
      </c>
      <c r="D64" s="157"/>
      <c r="E64" s="57"/>
      <c r="F64" s="58"/>
      <c r="G64" s="57"/>
      <c r="H64" s="58"/>
      <c r="I64" s="57"/>
      <c r="J64" s="58"/>
      <c r="K64" s="63"/>
      <c r="L64" s="157"/>
      <c r="M64" s="136">
        <f>'Form B-4'!H68</f>
        <v>0</v>
      </c>
      <c r="N64" s="157"/>
      <c r="O64" s="167"/>
      <c r="P64" s="58"/>
      <c r="Q64" s="168"/>
    </row>
    <row r="65" spans="1:17" ht="15.75" customHeight="1" x14ac:dyDescent="0.35">
      <c r="A65" s="122" t="s">
        <v>26</v>
      </c>
      <c r="B65" s="122"/>
      <c r="C65" s="136">
        <f>SUM(E65:Q65)</f>
        <v>0</v>
      </c>
      <c r="D65" s="157"/>
      <c r="E65" s="57"/>
      <c r="F65" s="58"/>
      <c r="G65" s="57"/>
      <c r="H65" s="58"/>
      <c r="I65" s="57"/>
      <c r="J65" s="58"/>
      <c r="K65" s="63"/>
      <c r="L65" s="157"/>
      <c r="M65" s="136">
        <f>'Form B-4'!H69</f>
        <v>0</v>
      </c>
      <c r="N65" s="157"/>
      <c r="O65" s="167"/>
      <c r="P65" s="58"/>
      <c r="Q65" s="168"/>
    </row>
    <row r="66" spans="1:17" s="114" customFormat="1" ht="15.75" customHeight="1" x14ac:dyDescent="0.35">
      <c r="A66" s="122" t="s">
        <v>67</v>
      </c>
      <c r="B66" s="122"/>
      <c r="C66" s="158"/>
      <c r="D66" s="157"/>
      <c r="E66" s="58"/>
      <c r="F66" s="58"/>
      <c r="G66" s="58"/>
      <c r="H66" s="58"/>
      <c r="I66" s="58"/>
      <c r="J66" s="58"/>
      <c r="K66" s="58"/>
      <c r="L66" s="157"/>
      <c r="M66" s="158"/>
      <c r="N66" s="157"/>
      <c r="O66" s="169"/>
      <c r="P66" s="58"/>
      <c r="Q66" s="170"/>
    </row>
    <row r="67" spans="1:17" ht="15.75" customHeight="1" x14ac:dyDescent="0.35">
      <c r="A67" s="373"/>
      <c r="B67" s="122"/>
      <c r="C67" s="136">
        <f>SUM(E67:Q67)</f>
        <v>0</v>
      </c>
      <c r="D67" s="157"/>
      <c r="E67" s="57"/>
      <c r="F67" s="58"/>
      <c r="G67" s="57"/>
      <c r="H67" s="58"/>
      <c r="I67" s="57"/>
      <c r="J67" s="58"/>
      <c r="K67" s="62"/>
      <c r="L67" s="157"/>
      <c r="M67" s="136">
        <f>'Form B-4'!H71</f>
        <v>0</v>
      </c>
      <c r="N67" s="157"/>
      <c r="O67" s="167"/>
      <c r="P67" s="58"/>
      <c r="Q67" s="168"/>
    </row>
    <row r="68" spans="1:17" ht="15.75" customHeight="1" x14ac:dyDescent="0.35">
      <c r="A68" s="373"/>
      <c r="B68" s="122"/>
      <c r="C68" s="136">
        <f>SUM(E68:Q68)</f>
        <v>0</v>
      </c>
      <c r="D68" s="157"/>
      <c r="E68" s="57"/>
      <c r="F68" s="58"/>
      <c r="G68" s="57"/>
      <c r="H68" s="58"/>
      <c r="I68" s="57"/>
      <c r="J68" s="58"/>
      <c r="K68" s="63"/>
      <c r="L68" s="157"/>
      <c r="M68" s="136">
        <f>'Form B-4'!H72</f>
        <v>0</v>
      </c>
      <c r="N68" s="157"/>
      <c r="O68" s="167"/>
      <c r="P68" s="58"/>
      <c r="Q68" s="168"/>
    </row>
    <row r="69" spans="1:17" ht="15.75" customHeight="1" x14ac:dyDescent="0.35">
      <c r="A69" s="373"/>
      <c r="B69" s="122"/>
      <c r="C69" s="136">
        <f>SUM(E69:Q69)</f>
        <v>0</v>
      </c>
      <c r="D69" s="157"/>
      <c r="E69" s="57"/>
      <c r="F69" s="58"/>
      <c r="G69" s="57"/>
      <c r="H69" s="58"/>
      <c r="I69" s="57"/>
      <c r="J69" s="58"/>
      <c r="K69" s="63"/>
      <c r="L69" s="157"/>
      <c r="M69" s="136">
        <f>'Form B-4'!H73</f>
        <v>0</v>
      </c>
      <c r="N69" s="157"/>
      <c r="O69" s="167"/>
      <c r="P69" s="58"/>
      <c r="Q69" s="168"/>
    </row>
    <row r="70" spans="1:17" ht="15.75" customHeight="1" x14ac:dyDescent="0.35">
      <c r="A70" s="373"/>
      <c r="B70" s="122"/>
      <c r="C70" s="136">
        <f>SUM(E70:Q70)</f>
        <v>0</v>
      </c>
      <c r="D70" s="157"/>
      <c r="E70" s="57"/>
      <c r="F70" s="58"/>
      <c r="G70" s="57"/>
      <c r="H70" s="58"/>
      <c r="I70" s="57"/>
      <c r="J70" s="58"/>
      <c r="K70" s="63"/>
      <c r="L70" s="157"/>
      <c r="M70" s="136">
        <f>'Form B-4'!H74</f>
        <v>0</v>
      </c>
      <c r="N70" s="157"/>
      <c r="O70" s="167"/>
      <c r="P70" s="58"/>
      <c r="Q70" s="168"/>
    </row>
    <row r="71" spans="1:17" ht="15.75" customHeight="1" x14ac:dyDescent="0.35">
      <c r="A71" s="373"/>
      <c r="B71" s="122"/>
      <c r="C71" s="136">
        <f>SUM(E71:Q71)</f>
        <v>0</v>
      </c>
      <c r="D71" s="157"/>
      <c r="E71" s="57"/>
      <c r="F71" s="58"/>
      <c r="G71" s="57"/>
      <c r="H71" s="58"/>
      <c r="I71" s="57"/>
      <c r="J71" s="58"/>
      <c r="K71" s="63"/>
      <c r="L71" s="157"/>
      <c r="M71" s="136">
        <f>'Form B-4'!H75</f>
        <v>0</v>
      </c>
      <c r="N71" s="157"/>
      <c r="O71" s="167"/>
      <c r="P71" s="58"/>
      <c r="Q71" s="168"/>
    </row>
    <row r="72" spans="1:17" ht="15.75" customHeight="1" thickBot="1" x14ac:dyDescent="0.4">
      <c r="A72" s="426" t="s">
        <v>46</v>
      </c>
      <c r="B72" s="123"/>
      <c r="C72" s="138">
        <f>SUM(C62:C71)</f>
        <v>0</v>
      </c>
      <c r="D72" s="157"/>
      <c r="E72" s="138">
        <f>SUM(E62:E71)</f>
        <v>0</v>
      </c>
      <c r="F72" s="158"/>
      <c r="G72" s="138">
        <f>SUM(G62:G71)</f>
        <v>0</v>
      </c>
      <c r="H72" s="158"/>
      <c r="I72" s="138">
        <f>SUM(I62:I71)</f>
        <v>0</v>
      </c>
      <c r="J72" s="157"/>
      <c r="K72" s="138">
        <f>SUM(K62:K71)</f>
        <v>0</v>
      </c>
      <c r="L72" s="157"/>
      <c r="M72" s="138">
        <f>SUM(M62:M71)</f>
        <v>0</v>
      </c>
      <c r="N72" s="157"/>
      <c r="O72" s="161">
        <f>SUM(O62:O71)</f>
        <v>0</v>
      </c>
      <c r="P72" s="157"/>
      <c r="Q72" s="162">
        <f>SUM(Q62:Q71)</f>
        <v>0</v>
      </c>
    </row>
    <row r="73" spans="1:17" ht="15.75" customHeight="1" x14ac:dyDescent="0.35">
      <c r="A73" s="122"/>
      <c r="B73" s="122"/>
      <c r="C73" s="157"/>
      <c r="D73" s="157"/>
      <c r="E73" s="157"/>
      <c r="F73" s="157"/>
      <c r="G73" s="157"/>
      <c r="H73" s="157"/>
      <c r="I73" s="157"/>
      <c r="J73" s="157"/>
      <c r="K73" s="157"/>
      <c r="L73" s="157"/>
      <c r="M73" s="157"/>
      <c r="N73" s="157"/>
      <c r="O73" s="159"/>
      <c r="P73" s="157"/>
      <c r="Q73" s="160"/>
    </row>
    <row r="74" spans="1:17" ht="15.75" customHeight="1" thickBot="1" x14ac:dyDescent="0.4">
      <c r="A74" s="424" t="s">
        <v>27</v>
      </c>
      <c r="B74" s="123"/>
      <c r="C74" s="138">
        <f>C56-C72</f>
        <v>0</v>
      </c>
      <c r="D74" s="158"/>
      <c r="E74" s="138">
        <f>E56-E72</f>
        <v>0</v>
      </c>
      <c r="F74" s="158"/>
      <c r="G74" s="138">
        <f>G56-G72</f>
        <v>0</v>
      </c>
      <c r="H74" s="158"/>
      <c r="I74" s="138">
        <f>I56-I72</f>
        <v>0</v>
      </c>
      <c r="J74" s="158"/>
      <c r="K74" s="138">
        <f>K56-K72</f>
        <v>0</v>
      </c>
      <c r="L74" s="158"/>
      <c r="M74" s="138">
        <f>M56-M72</f>
        <v>0</v>
      </c>
      <c r="N74" s="157"/>
      <c r="O74" s="161">
        <f>O56-O72</f>
        <v>0</v>
      </c>
      <c r="P74" s="157"/>
      <c r="Q74" s="162">
        <f>Q56-Q72</f>
        <v>0</v>
      </c>
    </row>
    <row r="75" spans="1:17" ht="15.75" customHeight="1" x14ac:dyDescent="0.35">
      <c r="A75" s="163" t="s">
        <v>91</v>
      </c>
      <c r="B75" s="163"/>
      <c r="C75" s="157"/>
      <c r="D75" s="157"/>
      <c r="E75" s="157"/>
      <c r="F75" s="157"/>
      <c r="G75" s="157"/>
      <c r="H75" s="157"/>
      <c r="I75" s="157"/>
      <c r="J75" s="157"/>
      <c r="K75" s="157"/>
      <c r="L75" s="157"/>
      <c r="M75" s="157"/>
      <c r="N75" s="157"/>
      <c r="O75" s="159"/>
      <c r="P75" s="157"/>
      <c r="Q75" s="160"/>
    </row>
    <row r="76" spans="1:17" s="114" customFormat="1" ht="15.75" customHeight="1" x14ac:dyDescent="0.35">
      <c r="A76" s="123" t="s">
        <v>99</v>
      </c>
      <c r="B76" s="123"/>
      <c r="C76" s="157"/>
      <c r="D76" s="157"/>
      <c r="E76" s="157"/>
      <c r="F76" s="157"/>
      <c r="G76" s="157"/>
      <c r="H76" s="157"/>
      <c r="I76" s="157"/>
      <c r="J76" s="157"/>
      <c r="K76" s="157"/>
      <c r="L76" s="157"/>
      <c r="M76" s="157"/>
      <c r="N76" s="157"/>
      <c r="O76" s="159"/>
      <c r="P76" s="157"/>
      <c r="Q76" s="160"/>
    </row>
    <row r="77" spans="1:17" ht="15.75" customHeight="1" x14ac:dyDescent="0.35">
      <c r="A77" s="373"/>
      <c r="B77" s="122"/>
      <c r="C77" s="136">
        <f>SUM(E77:Q77)</f>
        <v>0</v>
      </c>
      <c r="D77" s="157"/>
      <c r="E77" s="57"/>
      <c r="F77" s="58"/>
      <c r="G77" s="57"/>
      <c r="H77" s="58"/>
      <c r="I77" s="57"/>
      <c r="J77" s="58"/>
      <c r="K77" s="66"/>
      <c r="L77" s="157"/>
      <c r="M77" s="136">
        <f>'Form B-4'!H82</f>
        <v>0</v>
      </c>
      <c r="N77" s="157"/>
      <c r="O77" s="167"/>
      <c r="P77" s="58"/>
      <c r="Q77" s="168"/>
    </row>
    <row r="78" spans="1:17" ht="15.75" customHeight="1" x14ac:dyDescent="0.35">
      <c r="A78" s="373"/>
      <c r="B78" s="122"/>
      <c r="C78" s="136">
        <f>SUM(E78:Q78)</f>
        <v>0</v>
      </c>
      <c r="D78" s="157"/>
      <c r="E78" s="57"/>
      <c r="F78" s="58"/>
      <c r="G78" s="57"/>
      <c r="H78" s="58"/>
      <c r="I78" s="57"/>
      <c r="J78" s="58"/>
      <c r="K78" s="67"/>
      <c r="L78" s="157"/>
      <c r="M78" s="136">
        <f>'Form B-4'!H83</f>
        <v>0</v>
      </c>
      <c r="N78" s="157"/>
      <c r="O78" s="167"/>
      <c r="P78" s="58"/>
      <c r="Q78" s="168"/>
    </row>
    <row r="79" spans="1:17" ht="15.75" customHeight="1" x14ac:dyDescent="0.35">
      <c r="A79" s="373"/>
      <c r="B79" s="122"/>
      <c r="C79" s="136">
        <f>SUM(E79:Q79)</f>
        <v>0</v>
      </c>
      <c r="D79" s="157"/>
      <c r="E79" s="57"/>
      <c r="F79" s="58"/>
      <c r="G79" s="57"/>
      <c r="H79" s="58"/>
      <c r="I79" s="57"/>
      <c r="J79" s="58"/>
      <c r="K79" s="67"/>
      <c r="L79" s="157"/>
      <c r="M79" s="136">
        <f>'Form B-4'!H84</f>
        <v>0</v>
      </c>
      <c r="N79" s="157"/>
      <c r="O79" s="167"/>
      <c r="P79" s="58"/>
      <c r="Q79" s="168"/>
    </row>
    <row r="80" spans="1:17" ht="15.75" customHeight="1" x14ac:dyDescent="0.35">
      <c r="A80" s="373"/>
      <c r="B80" s="122"/>
      <c r="C80" s="136">
        <f>SUM(E80:Q80)</f>
        <v>0</v>
      </c>
      <c r="D80" s="157"/>
      <c r="E80" s="57"/>
      <c r="F80" s="58"/>
      <c r="G80" s="57"/>
      <c r="H80" s="58"/>
      <c r="I80" s="57"/>
      <c r="J80" s="58"/>
      <c r="K80" s="67"/>
      <c r="L80" s="157"/>
      <c r="M80" s="136">
        <f>'Form B-4'!H85</f>
        <v>0</v>
      </c>
      <c r="N80" s="157"/>
      <c r="O80" s="167"/>
      <c r="P80" s="58"/>
      <c r="Q80" s="168"/>
    </row>
    <row r="81" spans="1:17" ht="15.75" customHeight="1" x14ac:dyDescent="0.35">
      <c r="A81" s="373"/>
      <c r="B81" s="122"/>
      <c r="C81" s="136">
        <f>SUM(E81:Q81)</f>
        <v>0</v>
      </c>
      <c r="D81" s="157"/>
      <c r="E81" s="57"/>
      <c r="F81" s="58"/>
      <c r="G81" s="57"/>
      <c r="H81" s="58"/>
      <c r="I81" s="57"/>
      <c r="J81" s="58"/>
      <c r="K81" s="67"/>
      <c r="L81" s="157"/>
      <c r="M81" s="136">
        <f>'Form B-4'!H86</f>
        <v>0</v>
      </c>
      <c r="N81" s="157"/>
      <c r="O81" s="167"/>
      <c r="P81" s="58"/>
      <c r="Q81" s="168"/>
    </row>
    <row r="82" spans="1:17" ht="15.75" customHeight="1" thickBot="1" x14ac:dyDescent="0.4">
      <c r="A82" s="378" t="s">
        <v>28</v>
      </c>
      <c r="B82" s="123"/>
      <c r="C82" s="138">
        <f>SUM(C77:C81)</f>
        <v>0</v>
      </c>
      <c r="D82" s="157"/>
      <c r="E82" s="138">
        <f>SUM(E77:E81)</f>
        <v>0</v>
      </c>
      <c r="F82" s="158"/>
      <c r="G82" s="138">
        <f>SUM(G77:G81)</f>
        <v>0</v>
      </c>
      <c r="H82" s="158"/>
      <c r="I82" s="138">
        <f>SUM(I77:I81)</f>
        <v>0</v>
      </c>
      <c r="J82" s="157"/>
      <c r="K82" s="138">
        <f>SUM(K77:K81)</f>
        <v>0</v>
      </c>
      <c r="L82" s="157"/>
      <c r="M82" s="138">
        <f>SUM(M77:M81)</f>
        <v>0</v>
      </c>
      <c r="N82" s="157"/>
      <c r="O82" s="161">
        <f>SUM(O77:O81)</f>
        <v>0</v>
      </c>
      <c r="P82" s="157"/>
      <c r="Q82" s="162">
        <f>SUM(Q77:Q81)</f>
        <v>0</v>
      </c>
    </row>
    <row r="83" spans="1:17" s="482" customFormat="1" ht="15.75" customHeight="1" x14ac:dyDescent="0.35">
      <c r="A83" s="374"/>
      <c r="B83" s="123"/>
      <c r="C83" s="157"/>
      <c r="D83" s="157"/>
      <c r="E83" s="157"/>
      <c r="F83" s="157"/>
      <c r="G83" s="157"/>
      <c r="H83" s="157"/>
      <c r="I83" s="157"/>
      <c r="J83" s="157"/>
      <c r="K83" s="157"/>
      <c r="L83" s="157"/>
      <c r="M83" s="157"/>
      <c r="N83" s="157"/>
      <c r="O83" s="159"/>
      <c r="P83" s="157"/>
      <c r="Q83" s="160"/>
    </row>
    <row r="84" spans="1:17" ht="15.75" customHeight="1" x14ac:dyDescent="0.35">
      <c r="A84" s="373" t="s">
        <v>441</v>
      </c>
      <c r="B84" s="122"/>
      <c r="C84" s="136">
        <f>SUM(E84:Q84)</f>
        <v>0</v>
      </c>
      <c r="D84" s="157"/>
      <c r="E84" s="57"/>
      <c r="F84" s="58"/>
      <c r="G84" s="57"/>
      <c r="H84" s="58"/>
      <c r="I84" s="57"/>
      <c r="J84" s="58"/>
      <c r="K84" s="67"/>
      <c r="L84" s="157"/>
      <c r="M84" s="136">
        <f>'Form B-4'!H89</f>
        <v>0</v>
      </c>
      <c r="N84" s="157"/>
      <c r="O84" s="167"/>
      <c r="P84" s="58"/>
      <c r="Q84" s="168"/>
    </row>
    <row r="85" spans="1:17" ht="15.75" customHeight="1" x14ac:dyDescent="0.35">
      <c r="A85" s="373" t="s">
        <v>442</v>
      </c>
      <c r="B85" s="122"/>
      <c r="C85" s="136">
        <f>SUM(E85:Q85)</f>
        <v>0</v>
      </c>
      <c r="D85" s="157"/>
      <c r="E85" s="57"/>
      <c r="F85" s="58"/>
      <c r="G85" s="57"/>
      <c r="H85" s="58"/>
      <c r="I85" s="57"/>
      <c r="J85" s="58"/>
      <c r="K85" s="67"/>
      <c r="L85" s="157"/>
      <c r="M85" s="136">
        <f>'Form B-4'!H90</f>
        <v>0</v>
      </c>
      <c r="N85" s="157"/>
      <c r="O85" s="167"/>
      <c r="P85" s="58"/>
      <c r="Q85" s="168"/>
    </row>
    <row r="86" spans="1:17" ht="15.75" customHeight="1" thickBot="1" x14ac:dyDescent="0.4">
      <c r="A86" s="378" t="s">
        <v>443</v>
      </c>
      <c r="B86" s="123"/>
      <c r="C86" s="138">
        <f>SUM(C84:C85)</f>
        <v>0</v>
      </c>
      <c r="D86" s="138">
        <f t="shared" ref="D86:Q86" si="5">SUM(D84:D85)</f>
        <v>0</v>
      </c>
      <c r="E86" s="138">
        <f t="shared" si="5"/>
        <v>0</v>
      </c>
      <c r="F86" s="138">
        <f t="shared" si="5"/>
        <v>0</v>
      </c>
      <c r="G86" s="138">
        <f t="shared" si="5"/>
        <v>0</v>
      </c>
      <c r="H86" s="138">
        <f t="shared" si="5"/>
        <v>0</v>
      </c>
      <c r="I86" s="138">
        <f t="shared" si="5"/>
        <v>0</v>
      </c>
      <c r="J86" s="138">
        <f t="shared" si="5"/>
        <v>0</v>
      </c>
      <c r="K86" s="138">
        <f t="shared" si="5"/>
        <v>0</v>
      </c>
      <c r="L86" s="138">
        <f t="shared" si="5"/>
        <v>0</v>
      </c>
      <c r="M86" s="138">
        <f t="shared" si="5"/>
        <v>0</v>
      </c>
      <c r="N86" s="138">
        <f t="shared" si="5"/>
        <v>0</v>
      </c>
      <c r="O86" s="138">
        <f t="shared" si="5"/>
        <v>0</v>
      </c>
      <c r="P86" s="138">
        <f t="shared" si="5"/>
        <v>0</v>
      </c>
      <c r="Q86" s="138">
        <f t="shared" si="5"/>
        <v>0</v>
      </c>
    </row>
    <row r="87" spans="1:17" ht="18" customHeight="1" x14ac:dyDescent="0.35">
      <c r="A87" s="374"/>
      <c r="B87" s="123"/>
      <c r="C87" s="157"/>
      <c r="D87" s="157"/>
      <c r="E87" s="157"/>
      <c r="F87" s="157"/>
      <c r="G87" s="157"/>
      <c r="H87" s="157"/>
      <c r="I87" s="157"/>
      <c r="J87" s="157"/>
      <c r="K87" s="157"/>
      <c r="L87" s="157"/>
      <c r="M87" s="157"/>
      <c r="N87" s="157"/>
      <c r="O87" s="159"/>
      <c r="P87" s="157"/>
      <c r="Q87" s="160"/>
    </row>
    <row r="88" spans="1:17" ht="51" customHeight="1" thickBot="1" x14ac:dyDescent="0.4">
      <c r="A88" s="379" t="s">
        <v>444</v>
      </c>
      <c r="B88" s="146"/>
      <c r="C88" s="138">
        <f>C74-C82-C86</f>
        <v>0</v>
      </c>
      <c r="D88" s="157"/>
      <c r="E88" s="138">
        <f>E74-E82-E86</f>
        <v>0</v>
      </c>
      <c r="F88" s="157"/>
      <c r="G88" s="138">
        <f>G74-G82-G86</f>
        <v>0</v>
      </c>
      <c r="H88" s="157"/>
      <c r="I88" s="138">
        <f>I74-I82-I86</f>
        <v>0</v>
      </c>
      <c r="J88" s="157"/>
      <c r="K88" s="138">
        <f>K74-K82-K86</f>
        <v>0</v>
      </c>
      <c r="L88" s="157"/>
      <c r="M88" s="138">
        <f>M74-M82-M86</f>
        <v>0</v>
      </c>
      <c r="N88" s="157"/>
      <c r="O88" s="138">
        <f>O74-O82-O86</f>
        <v>0</v>
      </c>
      <c r="P88" s="164"/>
      <c r="Q88" s="138">
        <f>Q74-Q82-Q86</f>
        <v>0</v>
      </c>
    </row>
    <row r="89" spans="1:17" ht="15.5" thickBot="1" x14ac:dyDescent="0.4">
      <c r="A89" s="380"/>
      <c r="E89" s="152"/>
      <c r="F89" s="121"/>
      <c r="G89" s="152"/>
      <c r="H89" s="121"/>
      <c r="I89" s="152"/>
      <c r="J89" s="121"/>
      <c r="K89" s="152"/>
      <c r="L89" s="121"/>
      <c r="M89" s="152"/>
      <c r="N89" s="121"/>
      <c r="O89" s="152"/>
      <c r="P89" s="121"/>
      <c r="Q89" s="152"/>
    </row>
    <row r="90" spans="1:17" x14ac:dyDescent="0.35">
      <c r="A90" s="673"/>
      <c r="B90" s="674"/>
      <c r="C90" s="674"/>
      <c r="D90" s="674"/>
      <c r="E90" s="674"/>
      <c r="F90" s="674"/>
      <c r="G90" s="674"/>
      <c r="H90" s="674"/>
      <c r="I90" s="674"/>
      <c r="J90" s="674"/>
      <c r="K90" s="674"/>
      <c r="L90" s="674"/>
      <c r="M90" s="674"/>
      <c r="N90" s="674"/>
      <c r="O90" s="674"/>
      <c r="P90" s="674"/>
      <c r="Q90" s="675"/>
    </row>
    <row r="91" spans="1:17" x14ac:dyDescent="0.35">
      <c r="A91" s="676"/>
      <c r="B91" s="677"/>
      <c r="C91" s="677"/>
      <c r="D91" s="677"/>
      <c r="E91" s="677"/>
      <c r="F91" s="677"/>
      <c r="G91" s="677"/>
      <c r="H91" s="677"/>
      <c r="I91" s="677"/>
      <c r="J91" s="677"/>
      <c r="K91" s="677"/>
      <c r="L91" s="677"/>
      <c r="M91" s="677"/>
      <c r="N91" s="677"/>
      <c r="O91" s="677"/>
      <c r="P91" s="677"/>
      <c r="Q91" s="678"/>
    </row>
    <row r="92" spans="1:17" x14ac:dyDescent="0.35">
      <c r="A92" s="676"/>
      <c r="B92" s="677"/>
      <c r="C92" s="677"/>
      <c r="D92" s="677"/>
      <c r="E92" s="677"/>
      <c r="F92" s="677"/>
      <c r="G92" s="677"/>
      <c r="H92" s="677"/>
      <c r="I92" s="677"/>
      <c r="J92" s="677"/>
      <c r="K92" s="677"/>
      <c r="L92" s="677"/>
      <c r="M92" s="677"/>
      <c r="N92" s="677"/>
      <c r="O92" s="677"/>
      <c r="P92" s="677"/>
      <c r="Q92" s="678"/>
    </row>
    <row r="93" spans="1:17" x14ac:dyDescent="0.35">
      <c r="A93" s="676"/>
      <c r="B93" s="677"/>
      <c r="C93" s="677"/>
      <c r="D93" s="677"/>
      <c r="E93" s="677"/>
      <c r="F93" s="677"/>
      <c r="G93" s="677"/>
      <c r="H93" s="677"/>
      <c r="I93" s="677"/>
      <c r="J93" s="677"/>
      <c r="K93" s="677"/>
      <c r="L93" s="677"/>
      <c r="M93" s="677"/>
      <c r="N93" s="677"/>
      <c r="O93" s="677"/>
      <c r="P93" s="677"/>
      <c r="Q93" s="678"/>
    </row>
    <row r="94" spans="1:17" ht="15.5" thickBot="1" x14ac:dyDescent="0.4">
      <c r="A94" s="679"/>
      <c r="B94" s="680"/>
      <c r="C94" s="680"/>
      <c r="D94" s="680"/>
      <c r="E94" s="680"/>
      <c r="F94" s="680"/>
      <c r="G94" s="680"/>
      <c r="H94" s="680"/>
      <c r="I94" s="680"/>
      <c r="J94" s="680"/>
      <c r="K94" s="680"/>
      <c r="L94" s="680"/>
      <c r="M94" s="680"/>
      <c r="N94" s="680"/>
      <c r="O94" s="680"/>
      <c r="P94" s="680"/>
      <c r="Q94" s="681"/>
    </row>
    <row r="95" spans="1:17" x14ac:dyDescent="0.35">
      <c r="A95" s="380"/>
    </row>
    <row r="96" spans="1:17" x14ac:dyDescent="0.35">
      <c r="A96" s="380"/>
    </row>
    <row r="97" spans="1:1" x14ac:dyDescent="0.35">
      <c r="A97" s="380"/>
    </row>
    <row r="98" spans="1:1" x14ac:dyDescent="0.35">
      <c r="A98" s="380"/>
    </row>
    <row r="99" spans="1:1" x14ac:dyDescent="0.35">
      <c r="A99" s="380"/>
    </row>
    <row r="100" spans="1:1" x14ac:dyDescent="0.35">
      <c r="A100" s="380"/>
    </row>
  </sheetData>
  <sheetProtection algorithmName="SHA-512" hashValue="lkdkEniRLF1A56kvXRl0VTVhB7APFhYFjW1zJhjXRTWSdLzVaGLEmPhbDkL79Bqz/+K2SLHt2O+3C8ax1TGFqQ==" saltValue="+uzFrOz21VVZGtNvwCafPw==" spinCount="100000" sheet="1" formatColumns="0" insertRows="0" selectLockedCells="1"/>
  <mergeCells count="7">
    <mergeCell ref="A90:Q94"/>
    <mergeCell ref="B2:M2"/>
    <mergeCell ref="B3:M3"/>
    <mergeCell ref="A61:H61"/>
    <mergeCell ref="O6:Q6"/>
    <mergeCell ref="A5:Q5"/>
    <mergeCell ref="O58:Q58"/>
  </mergeCells>
  <phoneticPr fontId="0" type="noConversion"/>
  <dataValidations count="1">
    <dataValidation type="list" allowBlank="1" showInputMessage="1" showErrorMessage="1" sqref="Q7:Q8" xr:uid="{E6F7C91B-AD36-4A39-AC20-BA5BA5292C95}">
      <formula1>"Other, Rideshare, Medical Assistance"</formula1>
    </dataValidation>
  </dataValidations>
  <printOptions horizontalCentered="1"/>
  <pageMargins left="0.25" right="0.25" top="0.5" bottom="0.5" header="0.5" footer="0.5"/>
  <pageSetup scale="70" firstPageNumber="49" fitToHeight="0" orientation="landscape" useFirstPageNumber="1" r:id="rId1"/>
  <headerFooter alignWithMargins="0">
    <oddFooter>&amp;L&amp;8Maryland Department of Transportation
Maryland Transit Administration
Office of Local Transit Support&amp;C&amp;8&amp;D&amp;R&amp;8&amp;F
&amp;A</oddFooter>
  </headerFooter>
  <rowBreaks count="3" manualBreakCount="3">
    <brk id="23" max="16" man="1"/>
    <brk id="38" max="16" man="1"/>
    <brk id="59" max="16" man="1"/>
  </rowBreak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BB477-97DC-4CCA-9AE2-764A9EC8D498}">
  <dimension ref="A1:O53"/>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4.1796875" style="612" customWidth="1"/>
    <col min="5" max="5" width="20.7265625" style="612"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17" t="s">
        <v>345</v>
      </c>
      <c r="B5" s="818"/>
      <c r="C5" s="818"/>
      <c r="D5" s="822"/>
      <c r="E5" s="593"/>
    </row>
    <row r="6" spans="1:15" s="573" customFormat="1" ht="45.5" thickBot="1" x14ac:dyDescent="0.3">
      <c r="A6" s="592" t="s">
        <v>346</v>
      </c>
      <c r="B6" s="591" t="s">
        <v>347</v>
      </c>
      <c r="C6" s="591" t="s">
        <v>348</v>
      </c>
      <c r="D6" s="599" t="s">
        <v>543</v>
      </c>
      <c r="E6" s="599" t="s">
        <v>495</v>
      </c>
    </row>
    <row r="7" spans="1:15" s="573" customFormat="1" ht="31.5" thickBot="1" x14ac:dyDescent="0.3">
      <c r="A7" s="592">
        <v>1</v>
      </c>
      <c r="B7" s="597" t="s">
        <v>542</v>
      </c>
      <c r="C7" s="610"/>
      <c r="D7" s="595">
        <v>159870</v>
      </c>
      <c r="E7" s="595">
        <f>C7*D7</f>
        <v>0</v>
      </c>
    </row>
    <row r="8" spans="1:15" s="573" customFormat="1" ht="16" thickBot="1" x14ac:dyDescent="0.3">
      <c r="A8" s="819"/>
      <c r="B8" s="819"/>
      <c r="C8" s="819"/>
      <c r="D8" s="613"/>
      <c r="E8" s="572"/>
    </row>
    <row r="9" spans="1:15" s="573" customFormat="1" ht="15.5" thickBot="1" x14ac:dyDescent="0.3">
      <c r="A9" s="817" t="s">
        <v>349</v>
      </c>
      <c r="B9" s="818"/>
      <c r="C9" s="818"/>
      <c r="D9" s="822"/>
      <c r="E9" s="593"/>
    </row>
    <row r="10" spans="1:15" s="573" customFormat="1" ht="15.5" thickBot="1" x14ac:dyDescent="0.3">
      <c r="A10" s="592" t="s">
        <v>346</v>
      </c>
      <c r="B10" s="591" t="s">
        <v>347</v>
      </c>
      <c r="C10" s="591" t="s">
        <v>348</v>
      </c>
      <c r="D10" s="599" t="s">
        <v>535</v>
      </c>
      <c r="E10" s="590" t="s">
        <v>379</v>
      </c>
    </row>
    <row r="11" spans="1:15" s="573" customFormat="1" ht="16" thickBot="1" x14ac:dyDescent="0.3">
      <c r="A11" s="583">
        <v>1</v>
      </c>
      <c r="B11" s="582" t="s">
        <v>530</v>
      </c>
      <c r="C11" s="581"/>
      <c r="D11" s="588">
        <v>2780</v>
      </c>
      <c r="E11" s="588">
        <f t="shared" ref="E11:E48" si="0">C11*D11</f>
        <v>0</v>
      </c>
    </row>
    <row r="12" spans="1:15" s="573" customFormat="1" ht="16" thickBot="1" x14ac:dyDescent="0.3">
      <c r="A12" s="583">
        <v>2</v>
      </c>
      <c r="B12" s="582" t="s">
        <v>380</v>
      </c>
      <c r="C12" s="581"/>
      <c r="D12" s="588">
        <v>2720</v>
      </c>
      <c r="E12" s="588">
        <f t="shared" si="0"/>
        <v>0</v>
      </c>
    </row>
    <row r="13" spans="1:15" s="573" customFormat="1" ht="16" thickBot="1" x14ac:dyDescent="0.3">
      <c r="A13" s="583">
        <v>3</v>
      </c>
      <c r="B13" s="582" t="s">
        <v>533</v>
      </c>
      <c r="C13" s="581"/>
      <c r="D13" s="588">
        <v>1</v>
      </c>
      <c r="E13" s="588">
        <f t="shared" si="0"/>
        <v>0</v>
      </c>
    </row>
    <row r="14" spans="1:15" s="573" customFormat="1" ht="16" thickBot="1" x14ac:dyDescent="0.3">
      <c r="A14" s="583">
        <v>4</v>
      </c>
      <c r="B14" s="582" t="s">
        <v>528</v>
      </c>
      <c r="C14" s="581"/>
      <c r="D14" s="588">
        <v>1</v>
      </c>
      <c r="E14" s="588">
        <f t="shared" si="0"/>
        <v>0</v>
      </c>
    </row>
    <row r="15" spans="1:15" s="573" customFormat="1" ht="16" thickBot="1" x14ac:dyDescent="0.3">
      <c r="A15" s="583">
        <v>5</v>
      </c>
      <c r="B15" s="582" t="s">
        <v>527</v>
      </c>
      <c r="C15" s="581"/>
      <c r="D15" s="588">
        <v>2390</v>
      </c>
      <c r="E15" s="588">
        <f t="shared" si="0"/>
        <v>0</v>
      </c>
    </row>
    <row r="16" spans="1:15" s="573" customFormat="1" ht="16" thickBot="1" x14ac:dyDescent="0.3">
      <c r="A16" s="583">
        <v>6</v>
      </c>
      <c r="B16" s="582" t="s">
        <v>526</v>
      </c>
      <c r="C16" s="581"/>
      <c r="D16" s="588">
        <v>2390</v>
      </c>
      <c r="E16" s="588">
        <f t="shared" si="0"/>
        <v>0</v>
      </c>
    </row>
    <row r="17" spans="1:5" s="573" customFormat="1" ht="16" thickBot="1" x14ac:dyDescent="0.3">
      <c r="A17" s="583">
        <v>7</v>
      </c>
      <c r="B17" s="582" t="s">
        <v>525</v>
      </c>
      <c r="C17" s="581"/>
      <c r="D17" s="588">
        <v>1400</v>
      </c>
      <c r="E17" s="588">
        <f t="shared" si="0"/>
        <v>0</v>
      </c>
    </row>
    <row r="18" spans="1:5" s="573" customFormat="1" ht="16" thickBot="1" x14ac:dyDescent="0.3">
      <c r="A18" s="583">
        <v>8</v>
      </c>
      <c r="B18" s="582" t="s">
        <v>370</v>
      </c>
      <c r="C18" s="581"/>
      <c r="D18" s="588">
        <v>4939</v>
      </c>
      <c r="E18" s="588">
        <f t="shared" si="0"/>
        <v>0</v>
      </c>
    </row>
    <row r="19" spans="1:5" s="573" customFormat="1" ht="16" thickBot="1" x14ac:dyDescent="0.3">
      <c r="A19" s="587">
        <v>9</v>
      </c>
      <c r="B19" s="586" t="s">
        <v>524</v>
      </c>
      <c r="C19" s="585"/>
      <c r="D19" s="584">
        <v>0</v>
      </c>
      <c r="E19" s="584">
        <f t="shared" si="0"/>
        <v>0</v>
      </c>
    </row>
    <row r="20" spans="1:5" s="573" customFormat="1" ht="16" thickBot="1" x14ac:dyDescent="0.3">
      <c r="A20" s="583">
        <v>9.1</v>
      </c>
      <c r="B20" s="582" t="s">
        <v>523</v>
      </c>
      <c r="C20" s="581"/>
      <c r="D20" s="588">
        <v>1275</v>
      </c>
      <c r="E20" s="588">
        <f t="shared" si="0"/>
        <v>0</v>
      </c>
    </row>
    <row r="21" spans="1:5" s="573" customFormat="1" ht="16" thickBot="1" x14ac:dyDescent="0.3">
      <c r="A21" s="583">
        <v>9.1999999999999993</v>
      </c>
      <c r="B21" s="582" t="s">
        <v>522</v>
      </c>
      <c r="C21" s="581"/>
      <c r="D21" s="588">
        <v>848</v>
      </c>
      <c r="E21" s="588">
        <f t="shared" si="0"/>
        <v>0</v>
      </c>
    </row>
    <row r="22" spans="1:5" s="573" customFormat="1" ht="16" thickBot="1" x14ac:dyDescent="0.3">
      <c r="A22" s="583">
        <v>9.3000000000000007</v>
      </c>
      <c r="B22" s="582" t="s">
        <v>521</v>
      </c>
      <c r="C22" s="581"/>
      <c r="D22" s="588">
        <v>3960</v>
      </c>
      <c r="E22" s="588">
        <f t="shared" si="0"/>
        <v>0</v>
      </c>
    </row>
    <row r="23" spans="1:5" s="573" customFormat="1" ht="16" thickBot="1" x14ac:dyDescent="0.3">
      <c r="A23" s="583">
        <v>10</v>
      </c>
      <c r="B23" s="582" t="s">
        <v>520</v>
      </c>
      <c r="C23" s="581"/>
      <c r="D23" s="588">
        <v>950</v>
      </c>
      <c r="E23" s="588">
        <f t="shared" si="0"/>
        <v>0</v>
      </c>
    </row>
    <row r="24" spans="1:5" s="573" customFormat="1" ht="16" thickBot="1" x14ac:dyDescent="0.3">
      <c r="A24" s="583">
        <v>11</v>
      </c>
      <c r="B24" s="582" t="s">
        <v>519</v>
      </c>
      <c r="C24" s="581"/>
      <c r="D24" s="588">
        <v>150</v>
      </c>
      <c r="E24" s="588">
        <f t="shared" si="0"/>
        <v>0</v>
      </c>
    </row>
    <row r="25" spans="1:5" s="573" customFormat="1" ht="16" thickBot="1" x14ac:dyDescent="0.3">
      <c r="A25" s="583">
        <v>12</v>
      </c>
      <c r="B25" s="582" t="s">
        <v>381</v>
      </c>
      <c r="C25" s="585"/>
      <c r="D25" s="584"/>
      <c r="E25" s="584">
        <f t="shared" si="0"/>
        <v>0</v>
      </c>
    </row>
    <row r="26" spans="1:5" s="573" customFormat="1" ht="16" thickBot="1" x14ac:dyDescent="0.3">
      <c r="A26" s="583">
        <v>13</v>
      </c>
      <c r="B26" s="582" t="s">
        <v>518</v>
      </c>
      <c r="C26" s="581"/>
      <c r="D26" s="588">
        <v>195</v>
      </c>
      <c r="E26" s="588">
        <f t="shared" si="0"/>
        <v>0</v>
      </c>
    </row>
    <row r="27" spans="1:5" s="573" customFormat="1" ht="16" thickBot="1" x14ac:dyDescent="0.3">
      <c r="A27" s="587">
        <v>14</v>
      </c>
      <c r="B27" s="586" t="s">
        <v>517</v>
      </c>
      <c r="C27" s="585"/>
      <c r="D27" s="584"/>
      <c r="E27" s="584">
        <f t="shared" si="0"/>
        <v>0</v>
      </c>
    </row>
    <row r="28" spans="1:5" s="573" customFormat="1" ht="16" thickBot="1" x14ac:dyDescent="0.3">
      <c r="A28" s="583">
        <v>14.1</v>
      </c>
      <c r="B28" s="582" t="s">
        <v>516</v>
      </c>
      <c r="C28" s="581"/>
      <c r="D28" s="589">
        <v>3280</v>
      </c>
      <c r="E28" s="588">
        <f t="shared" si="0"/>
        <v>0</v>
      </c>
    </row>
    <row r="29" spans="1:5" s="573" customFormat="1" ht="16" thickBot="1" x14ac:dyDescent="0.3">
      <c r="A29" s="583">
        <v>14.2</v>
      </c>
      <c r="B29" s="582" t="s">
        <v>515</v>
      </c>
      <c r="C29" s="581"/>
      <c r="D29" s="588">
        <v>4170</v>
      </c>
      <c r="E29" s="588">
        <f t="shared" si="0"/>
        <v>0</v>
      </c>
    </row>
    <row r="30" spans="1:5" s="573" customFormat="1" ht="16" thickBot="1" x14ac:dyDescent="0.3">
      <c r="A30" s="583">
        <v>14.3</v>
      </c>
      <c r="B30" s="582" t="s">
        <v>514</v>
      </c>
      <c r="C30" s="581"/>
      <c r="D30" s="588">
        <v>3740</v>
      </c>
      <c r="E30" s="588">
        <f t="shared" si="0"/>
        <v>0</v>
      </c>
    </row>
    <row r="31" spans="1:5" s="573" customFormat="1" ht="16" thickBot="1" x14ac:dyDescent="0.3">
      <c r="A31" s="587">
        <v>15</v>
      </c>
      <c r="B31" s="586" t="s">
        <v>513</v>
      </c>
      <c r="C31" s="585"/>
      <c r="D31" s="584"/>
      <c r="E31" s="584">
        <f t="shared" si="0"/>
        <v>0</v>
      </c>
    </row>
    <row r="32" spans="1:5" s="573" customFormat="1" ht="31.5" thickBot="1" x14ac:dyDescent="0.3">
      <c r="A32" s="583">
        <v>15.1</v>
      </c>
      <c r="B32" s="582" t="s">
        <v>512</v>
      </c>
      <c r="C32" s="581"/>
      <c r="D32" s="588">
        <v>1</v>
      </c>
      <c r="E32" s="588">
        <f t="shared" si="0"/>
        <v>0</v>
      </c>
    </row>
    <row r="33" spans="1:5" s="573" customFormat="1" ht="31.5" thickBot="1" x14ac:dyDescent="0.3">
      <c r="A33" s="583">
        <v>15.2</v>
      </c>
      <c r="B33" s="582" t="s">
        <v>511</v>
      </c>
      <c r="C33" s="581"/>
      <c r="D33" s="588">
        <v>980</v>
      </c>
      <c r="E33" s="588">
        <f t="shared" si="0"/>
        <v>0</v>
      </c>
    </row>
    <row r="34" spans="1:5" s="573" customFormat="1" ht="47" thickBot="1" x14ac:dyDescent="0.3">
      <c r="A34" s="583">
        <v>15.3</v>
      </c>
      <c r="B34" s="582" t="s">
        <v>510</v>
      </c>
      <c r="C34" s="585"/>
      <c r="D34" s="584"/>
      <c r="E34" s="584">
        <f t="shared" si="0"/>
        <v>0</v>
      </c>
    </row>
    <row r="35" spans="1:5" s="573" customFormat="1" ht="16" thickBot="1" x14ac:dyDescent="0.3">
      <c r="A35" s="583">
        <v>15.4</v>
      </c>
      <c r="B35" s="582" t="s">
        <v>509</v>
      </c>
      <c r="C35" s="581"/>
      <c r="D35" s="588">
        <v>2140</v>
      </c>
      <c r="E35" s="588">
        <f t="shared" si="0"/>
        <v>0</v>
      </c>
    </row>
    <row r="36" spans="1:5" s="573" customFormat="1" ht="31.5" thickBot="1" x14ac:dyDescent="0.3">
      <c r="A36" s="583">
        <v>15.5</v>
      </c>
      <c r="B36" s="582" t="s">
        <v>508</v>
      </c>
      <c r="C36" s="581"/>
      <c r="D36" s="588">
        <v>247</v>
      </c>
      <c r="E36" s="588">
        <f t="shared" si="0"/>
        <v>0</v>
      </c>
    </row>
    <row r="37" spans="1:5" s="573" customFormat="1" ht="16" thickBot="1" x14ac:dyDescent="0.3">
      <c r="A37" s="583">
        <v>16</v>
      </c>
      <c r="B37" s="582" t="s">
        <v>507</v>
      </c>
      <c r="C37" s="581"/>
      <c r="D37" s="588"/>
      <c r="E37" s="588">
        <f t="shared" si="0"/>
        <v>0</v>
      </c>
    </row>
    <row r="38" spans="1:5" s="573" customFormat="1" ht="16" thickBot="1" x14ac:dyDescent="0.3">
      <c r="A38" s="583">
        <v>17</v>
      </c>
      <c r="B38" s="582" t="s">
        <v>382</v>
      </c>
      <c r="C38" s="581"/>
      <c r="D38" s="588">
        <v>95</v>
      </c>
      <c r="E38" s="588">
        <f t="shared" si="0"/>
        <v>0</v>
      </c>
    </row>
    <row r="39" spans="1:5" s="573" customFormat="1" ht="16" thickBot="1" x14ac:dyDescent="0.3">
      <c r="A39" s="587">
        <v>18</v>
      </c>
      <c r="B39" s="586" t="s">
        <v>506</v>
      </c>
      <c r="C39" s="585"/>
      <c r="D39" s="584"/>
      <c r="E39" s="584">
        <f t="shared" si="0"/>
        <v>0</v>
      </c>
    </row>
    <row r="40" spans="1:5" s="573" customFormat="1" ht="16" thickBot="1" x14ac:dyDescent="0.3">
      <c r="A40" s="583">
        <v>18.100000000000001</v>
      </c>
      <c r="B40" s="582" t="s">
        <v>505</v>
      </c>
      <c r="C40" s="585"/>
      <c r="D40" s="584"/>
      <c r="E40" s="584">
        <f t="shared" si="0"/>
        <v>0</v>
      </c>
    </row>
    <row r="41" spans="1:5" s="573" customFormat="1" ht="31.5" thickBot="1" x14ac:dyDescent="0.3">
      <c r="A41" s="583">
        <v>18.2</v>
      </c>
      <c r="B41" s="582" t="s">
        <v>504</v>
      </c>
      <c r="C41" s="585"/>
      <c r="D41" s="584"/>
      <c r="E41" s="584">
        <f t="shared" si="0"/>
        <v>0</v>
      </c>
    </row>
    <row r="42" spans="1:5" s="573" customFormat="1" ht="16" thickBot="1" x14ac:dyDescent="0.3">
      <c r="A42" s="583">
        <v>18.3</v>
      </c>
      <c r="B42" s="582" t="s">
        <v>503</v>
      </c>
      <c r="C42" s="581"/>
      <c r="D42" s="588">
        <v>295</v>
      </c>
      <c r="E42" s="588">
        <f t="shared" si="0"/>
        <v>0</v>
      </c>
    </row>
    <row r="43" spans="1:5" s="573" customFormat="1" ht="16" thickBot="1" x14ac:dyDescent="0.3">
      <c r="A43" s="583">
        <v>20</v>
      </c>
      <c r="B43" s="582" t="s">
        <v>502</v>
      </c>
      <c r="C43" s="581"/>
      <c r="D43" s="588">
        <v>1400</v>
      </c>
      <c r="E43" s="588">
        <f t="shared" si="0"/>
        <v>0</v>
      </c>
    </row>
    <row r="44" spans="1:5" s="573" customFormat="1" ht="16" thickBot="1" x14ac:dyDescent="0.3">
      <c r="A44" s="583">
        <v>21</v>
      </c>
      <c r="B44" s="582" t="s">
        <v>501</v>
      </c>
      <c r="C44" s="581"/>
      <c r="D44" s="588">
        <v>10390</v>
      </c>
      <c r="E44" s="588">
        <f t="shared" si="0"/>
        <v>0</v>
      </c>
    </row>
    <row r="45" spans="1:5" s="573" customFormat="1" ht="16" thickBot="1" x14ac:dyDescent="0.3">
      <c r="A45" s="587">
        <v>22</v>
      </c>
      <c r="B45" s="586" t="s">
        <v>484</v>
      </c>
      <c r="C45" s="585"/>
      <c r="D45" s="584"/>
      <c r="E45" s="584">
        <f t="shared" si="0"/>
        <v>0</v>
      </c>
    </row>
    <row r="46" spans="1:5" s="573" customFormat="1" ht="31.5" thickBot="1" x14ac:dyDescent="0.3">
      <c r="A46" s="583">
        <v>22.1</v>
      </c>
      <c r="B46" s="582" t="s">
        <v>483</v>
      </c>
      <c r="C46" s="581"/>
      <c r="D46" s="580">
        <v>4655</v>
      </c>
      <c r="E46" s="580">
        <f t="shared" si="0"/>
        <v>0</v>
      </c>
    </row>
    <row r="47" spans="1:5" s="573" customFormat="1" ht="16" thickBot="1" x14ac:dyDescent="0.3">
      <c r="A47" s="583">
        <v>22.2</v>
      </c>
      <c r="B47" s="582" t="s">
        <v>482</v>
      </c>
      <c r="C47" s="581"/>
      <c r="D47" s="580">
        <v>3755</v>
      </c>
      <c r="E47" s="580">
        <f t="shared" si="0"/>
        <v>0</v>
      </c>
    </row>
    <row r="48" spans="1:5" s="573" customFormat="1" ht="16" thickBot="1" x14ac:dyDescent="0.3">
      <c r="A48" s="583">
        <v>22.3</v>
      </c>
      <c r="B48" s="582" t="s">
        <v>481</v>
      </c>
      <c r="C48" s="581"/>
      <c r="D48" s="580">
        <v>1275</v>
      </c>
      <c r="E48" s="580">
        <f t="shared" si="0"/>
        <v>0</v>
      </c>
    </row>
    <row r="49" spans="1:5" s="573" customFormat="1" ht="16" thickBot="1" x14ac:dyDescent="0.3">
      <c r="A49" s="579"/>
      <c r="B49" s="578" t="s">
        <v>358</v>
      </c>
      <c r="C49" s="577"/>
      <c r="D49" s="576"/>
      <c r="E49" s="576">
        <f>SUM(E11:E48)</f>
        <v>0</v>
      </c>
    </row>
    <row r="50" spans="1:5" s="573" customFormat="1" ht="16" thickBot="1" x14ac:dyDescent="0.3">
      <c r="A50" s="820"/>
      <c r="B50" s="820"/>
      <c r="C50" s="820"/>
      <c r="D50" s="613"/>
      <c r="E50" s="572"/>
    </row>
    <row r="51" spans="1:5" s="573" customFormat="1" ht="18" thickBot="1" x14ac:dyDescent="0.3">
      <c r="D51" s="575" t="s">
        <v>361</v>
      </c>
      <c r="E51" s="574">
        <f>E49+E7</f>
        <v>0</v>
      </c>
    </row>
    <row r="52" spans="1:5" ht="15" thickBot="1" x14ac:dyDescent="0.4"/>
    <row r="53" spans="1:5" ht="50.15" customHeight="1" x14ac:dyDescent="0.35">
      <c r="A53" s="821" t="s">
        <v>355</v>
      </c>
      <c r="B53" s="821"/>
      <c r="C53" s="821"/>
      <c r="D53" s="821"/>
      <c r="E53" s="821"/>
    </row>
  </sheetData>
  <sheetProtection algorithmName="SHA-512" hashValue="D+mxVZf1tZNlWEpGZmRF/4zB/tntOCcnijM/gRL1b4go+I6cubmt9DNDDYZnw9MEl5rIUJkhJN3ibCmXHr0Dlw==" saltValue="gZe2ruk86fFVRh/FASJQ1A==" spinCount="100000" sheet="1" objects="1" scenarios="1" selectLockedCells="1"/>
  <protectedRanges>
    <protectedRange sqref="C5:C18 C20:C26 C28:C30 C32:C38 C40:C44 C49:C50" name="Range1"/>
    <protectedRange sqref="C53" name="Range1_1"/>
    <protectedRange sqref="C19" name="Range1_2"/>
    <protectedRange sqref="C27" name="Range1_2_1"/>
    <protectedRange sqref="C31" name="Range1_2_1_1"/>
    <protectedRange sqref="C39" name="Range1_1_1"/>
  </protectedRanges>
  <mergeCells count="7">
    <mergeCell ref="B2:C2"/>
    <mergeCell ref="B3:C3"/>
    <mergeCell ref="A5:D5"/>
    <mergeCell ref="A8:C8"/>
    <mergeCell ref="A9:D9"/>
    <mergeCell ref="A50:C50"/>
    <mergeCell ref="A53:E5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4811-2D5B-472B-8E1B-43F258712E26}">
  <dimension ref="A1:O57"/>
  <sheetViews>
    <sheetView workbookViewId="0">
      <selection activeCell="C7" sqref="C7"/>
    </sheetView>
  </sheetViews>
  <sheetFormatPr defaultRowHeight="14.5" x14ac:dyDescent="0.35"/>
  <cols>
    <col min="1" max="1" width="27.81640625" style="571" customWidth="1"/>
    <col min="2" max="2" width="39.7265625" style="571" customWidth="1"/>
    <col min="3" max="3" width="8.7265625" style="571"/>
    <col min="4" max="4" width="23.54296875" style="571" bestFit="1" customWidth="1"/>
    <col min="5" max="5" width="20.7265625" style="571" customWidth="1"/>
    <col min="6" max="16384" width="8.7265625" style="571"/>
  </cols>
  <sheetData>
    <row r="1" spans="1:15" s="252" customFormat="1" ht="15" x14ac:dyDescent="0.35">
      <c r="A1" s="119" t="s">
        <v>446</v>
      </c>
      <c r="B1" s="120"/>
      <c r="C1" s="120"/>
      <c r="D1" s="989"/>
      <c r="E1" s="111"/>
      <c r="F1" s="111"/>
      <c r="G1" s="111"/>
      <c r="H1" s="111"/>
      <c r="I1" s="111"/>
      <c r="J1" s="111"/>
      <c r="K1" s="111"/>
      <c r="L1" s="111"/>
      <c r="M1" s="111"/>
      <c r="N1" s="111"/>
      <c r="O1" s="111"/>
    </row>
    <row r="2" spans="1:15" s="252" customFormat="1" ht="15" x14ac:dyDescent="0.35">
      <c r="A2" s="113" t="s">
        <v>98</v>
      </c>
      <c r="B2" s="783">
        <f>'Form B-1'!C2</f>
        <v>0</v>
      </c>
      <c r="C2" s="783"/>
      <c r="D2" s="296"/>
      <c r="E2" s="296"/>
      <c r="F2" s="296"/>
      <c r="G2" s="296"/>
      <c r="H2" s="296"/>
      <c r="I2" s="296"/>
      <c r="J2" s="296"/>
    </row>
    <row r="3" spans="1:15" s="252" customFormat="1" ht="15" x14ac:dyDescent="0.35">
      <c r="A3" s="113" t="s">
        <v>333</v>
      </c>
      <c r="B3" s="783">
        <f>'Form B-1'!C3</f>
        <v>0</v>
      </c>
      <c r="C3" s="783"/>
      <c r="D3" s="296"/>
      <c r="E3" s="296"/>
      <c r="F3" s="296"/>
      <c r="G3" s="296"/>
      <c r="H3" s="296"/>
      <c r="I3" s="296"/>
      <c r="J3" s="296"/>
    </row>
    <row r="4" spans="1:15" ht="15" thickBot="1" x14ac:dyDescent="0.4"/>
    <row r="5" spans="1:15" s="573" customFormat="1" ht="15.5" thickBot="1" x14ac:dyDescent="0.3">
      <c r="A5" s="826" t="s">
        <v>345</v>
      </c>
      <c r="B5" s="827"/>
      <c r="C5" s="827"/>
      <c r="D5" s="828"/>
      <c r="E5" s="608"/>
    </row>
    <row r="6" spans="1:15" s="573" customFormat="1" ht="45.5" thickBot="1" x14ac:dyDescent="0.3">
      <c r="A6" s="592" t="s">
        <v>346</v>
      </c>
      <c r="B6" s="591" t="s">
        <v>347</v>
      </c>
      <c r="C6" s="591" t="s">
        <v>348</v>
      </c>
      <c r="D6" s="611" t="s">
        <v>532</v>
      </c>
      <c r="E6" s="611" t="s">
        <v>495</v>
      </c>
    </row>
    <row r="7" spans="1:15" s="573" customFormat="1" ht="31.5" thickBot="1" x14ac:dyDescent="0.3">
      <c r="A7" s="592">
        <v>1</v>
      </c>
      <c r="B7" s="597" t="s">
        <v>546</v>
      </c>
      <c r="C7" s="610"/>
      <c r="D7" s="627">
        <v>376347</v>
      </c>
      <c r="E7" s="627">
        <f>C7*D7</f>
        <v>0</v>
      </c>
    </row>
    <row r="8" spans="1:15" s="573" customFormat="1" ht="15.5" thickBot="1" x14ac:dyDescent="0.3">
      <c r="A8" s="819"/>
      <c r="B8" s="819"/>
      <c r="C8" s="819"/>
      <c r="D8" s="819"/>
    </row>
    <row r="9" spans="1:15" s="573" customFormat="1" ht="15.5" thickBot="1" x14ac:dyDescent="0.3">
      <c r="A9" s="817" t="s">
        <v>349</v>
      </c>
      <c r="B9" s="818"/>
      <c r="C9" s="818"/>
      <c r="D9" s="818"/>
      <c r="E9" s="608"/>
    </row>
    <row r="10" spans="1:15" s="573" customFormat="1" ht="15.5" thickBot="1" x14ac:dyDescent="0.3">
      <c r="A10" s="592" t="s">
        <v>346</v>
      </c>
      <c r="B10" s="591" t="s">
        <v>347</v>
      </c>
      <c r="C10" s="591" t="s">
        <v>348</v>
      </c>
      <c r="D10" s="591" t="s">
        <v>350</v>
      </c>
      <c r="E10" s="591" t="s">
        <v>379</v>
      </c>
    </row>
    <row r="11" spans="1:15" s="573" customFormat="1" ht="16" thickBot="1" x14ac:dyDescent="0.3">
      <c r="A11" s="625">
        <v>1</v>
      </c>
      <c r="B11" s="634" t="s">
        <v>530</v>
      </c>
      <c r="C11" s="585"/>
      <c r="D11" s="604">
        <v>0</v>
      </c>
      <c r="E11" s="604">
        <f t="shared" ref="E11:E48" si="0">C11*D11</f>
        <v>0</v>
      </c>
    </row>
    <row r="12" spans="1:15" s="573" customFormat="1" ht="16" thickBot="1" x14ac:dyDescent="0.3">
      <c r="A12" s="625">
        <v>2</v>
      </c>
      <c r="B12" s="634" t="s">
        <v>380</v>
      </c>
      <c r="C12" s="581"/>
      <c r="D12" s="626">
        <v>1982</v>
      </c>
      <c r="E12" s="626">
        <f t="shared" si="0"/>
        <v>0</v>
      </c>
    </row>
    <row r="13" spans="1:15" s="573" customFormat="1" ht="16" thickBot="1" x14ac:dyDescent="0.3">
      <c r="A13" s="625">
        <v>3</v>
      </c>
      <c r="B13" s="634" t="s">
        <v>533</v>
      </c>
      <c r="C13" s="585"/>
      <c r="D13" s="604">
        <v>0</v>
      </c>
      <c r="E13" s="604">
        <f t="shared" si="0"/>
        <v>0</v>
      </c>
    </row>
    <row r="14" spans="1:15" s="573" customFormat="1" ht="16" thickBot="1" x14ac:dyDescent="0.3">
      <c r="A14" s="625">
        <v>4</v>
      </c>
      <c r="B14" s="634" t="s">
        <v>528</v>
      </c>
      <c r="C14" s="585"/>
      <c r="D14" s="604">
        <v>0</v>
      </c>
      <c r="E14" s="604">
        <f t="shared" si="0"/>
        <v>0</v>
      </c>
    </row>
    <row r="15" spans="1:15" s="573" customFormat="1" ht="16" thickBot="1" x14ac:dyDescent="0.3">
      <c r="A15" s="625">
        <v>5</v>
      </c>
      <c r="B15" s="634" t="s">
        <v>527</v>
      </c>
      <c r="C15" s="581"/>
      <c r="D15" s="626">
        <v>0</v>
      </c>
      <c r="E15" s="626">
        <f t="shared" si="0"/>
        <v>0</v>
      </c>
    </row>
    <row r="16" spans="1:15" s="573" customFormat="1" ht="16" thickBot="1" x14ac:dyDescent="0.3">
      <c r="A16" s="625">
        <v>6</v>
      </c>
      <c r="B16" s="634" t="s">
        <v>526</v>
      </c>
      <c r="C16" s="581"/>
      <c r="D16" s="626">
        <v>0</v>
      </c>
      <c r="E16" s="626">
        <f t="shared" si="0"/>
        <v>0</v>
      </c>
    </row>
    <row r="17" spans="1:5" s="573" customFormat="1" ht="16" thickBot="1" x14ac:dyDescent="0.3">
      <c r="A17" s="625">
        <v>7</v>
      </c>
      <c r="B17" s="634" t="s">
        <v>525</v>
      </c>
      <c r="C17" s="581"/>
      <c r="D17" s="626">
        <v>0</v>
      </c>
      <c r="E17" s="626">
        <f t="shared" si="0"/>
        <v>0</v>
      </c>
    </row>
    <row r="18" spans="1:5" s="573" customFormat="1" ht="16" thickBot="1" x14ac:dyDescent="0.3">
      <c r="A18" s="625">
        <v>8</v>
      </c>
      <c r="B18" s="634" t="s">
        <v>370</v>
      </c>
      <c r="C18" s="581"/>
      <c r="D18" s="626">
        <v>3985</v>
      </c>
      <c r="E18" s="626">
        <f t="shared" si="0"/>
        <v>0</v>
      </c>
    </row>
    <row r="19" spans="1:5" s="573" customFormat="1" ht="16" thickBot="1" x14ac:dyDescent="0.3">
      <c r="A19" s="587">
        <v>9</v>
      </c>
      <c r="B19" s="586" t="s">
        <v>524</v>
      </c>
      <c r="C19" s="585"/>
      <c r="D19" s="584">
        <v>0</v>
      </c>
      <c r="E19" s="584">
        <f t="shared" si="0"/>
        <v>0</v>
      </c>
    </row>
    <row r="20" spans="1:5" s="573" customFormat="1" ht="16" thickBot="1" x14ac:dyDescent="0.3">
      <c r="A20" s="625">
        <v>9.1</v>
      </c>
      <c r="B20" s="634" t="s">
        <v>523</v>
      </c>
      <c r="C20" s="581"/>
      <c r="D20" s="626">
        <v>980</v>
      </c>
      <c r="E20" s="626">
        <f t="shared" si="0"/>
        <v>0</v>
      </c>
    </row>
    <row r="21" spans="1:5" s="573" customFormat="1" ht="16" thickBot="1" x14ac:dyDescent="0.3">
      <c r="A21" s="625">
        <v>9.1999999999999993</v>
      </c>
      <c r="B21" s="634" t="s">
        <v>522</v>
      </c>
      <c r="C21" s="581"/>
      <c r="D21" s="626">
        <v>1265</v>
      </c>
      <c r="E21" s="626">
        <f t="shared" si="0"/>
        <v>0</v>
      </c>
    </row>
    <row r="22" spans="1:5" s="573" customFormat="1" ht="16" thickBot="1" x14ac:dyDescent="0.3">
      <c r="A22" s="625">
        <v>9.3000000000000007</v>
      </c>
      <c r="B22" s="634" t="s">
        <v>521</v>
      </c>
      <c r="C22" s="581"/>
      <c r="D22" s="626">
        <v>1886</v>
      </c>
      <c r="E22" s="626">
        <f t="shared" si="0"/>
        <v>0</v>
      </c>
    </row>
    <row r="23" spans="1:5" s="573" customFormat="1" ht="16" thickBot="1" x14ac:dyDescent="0.3">
      <c r="A23" s="625">
        <v>10</v>
      </c>
      <c r="B23" s="634" t="s">
        <v>520</v>
      </c>
      <c r="C23" s="585"/>
      <c r="D23" s="604"/>
      <c r="E23" s="604">
        <f t="shared" si="0"/>
        <v>0</v>
      </c>
    </row>
    <row r="24" spans="1:5" s="573" customFormat="1" ht="16" thickBot="1" x14ac:dyDescent="0.3">
      <c r="A24" s="625">
        <v>11</v>
      </c>
      <c r="B24" s="634" t="s">
        <v>519</v>
      </c>
      <c r="C24" s="581"/>
      <c r="D24" s="626">
        <v>439</v>
      </c>
      <c r="E24" s="626">
        <f t="shared" si="0"/>
        <v>0</v>
      </c>
    </row>
    <row r="25" spans="1:5" s="573" customFormat="1" ht="16" thickBot="1" x14ac:dyDescent="0.3">
      <c r="A25" s="625">
        <v>12</v>
      </c>
      <c r="B25" s="634" t="s">
        <v>381</v>
      </c>
      <c r="C25" s="585"/>
      <c r="D25" s="604"/>
      <c r="E25" s="604">
        <f t="shared" si="0"/>
        <v>0</v>
      </c>
    </row>
    <row r="26" spans="1:5" s="573" customFormat="1" ht="16" thickBot="1" x14ac:dyDescent="0.3">
      <c r="A26" s="625">
        <v>13</v>
      </c>
      <c r="B26" s="634" t="s">
        <v>518</v>
      </c>
      <c r="C26" s="585"/>
      <c r="D26" s="604"/>
      <c r="E26" s="604">
        <f t="shared" si="0"/>
        <v>0</v>
      </c>
    </row>
    <row r="27" spans="1:5" s="573" customFormat="1" ht="16" thickBot="1" x14ac:dyDescent="0.3">
      <c r="A27" s="587">
        <v>14</v>
      </c>
      <c r="B27" s="586" t="s">
        <v>517</v>
      </c>
      <c r="C27" s="585"/>
      <c r="D27" s="584"/>
      <c r="E27" s="584">
        <f t="shared" si="0"/>
        <v>0</v>
      </c>
    </row>
    <row r="28" spans="1:5" s="573" customFormat="1" ht="16" thickBot="1" x14ac:dyDescent="0.3">
      <c r="A28" s="625">
        <v>14.1</v>
      </c>
      <c r="B28" s="634" t="s">
        <v>516</v>
      </c>
      <c r="C28" s="581"/>
      <c r="D28" s="607">
        <v>7828</v>
      </c>
      <c r="E28" s="626">
        <f t="shared" si="0"/>
        <v>0</v>
      </c>
    </row>
    <row r="29" spans="1:5" s="573" customFormat="1" ht="16" thickBot="1" x14ac:dyDescent="0.3">
      <c r="A29" s="625">
        <v>14.2</v>
      </c>
      <c r="B29" s="634" t="s">
        <v>515</v>
      </c>
      <c r="C29" s="581"/>
      <c r="D29" s="626">
        <v>11194</v>
      </c>
      <c r="E29" s="626">
        <f t="shared" si="0"/>
        <v>0</v>
      </c>
    </row>
    <row r="30" spans="1:5" s="573" customFormat="1" ht="16" thickBot="1" x14ac:dyDescent="0.3">
      <c r="A30" s="625">
        <v>14.3</v>
      </c>
      <c r="B30" s="634" t="s">
        <v>514</v>
      </c>
      <c r="C30" s="581"/>
      <c r="D30" s="626">
        <v>5783</v>
      </c>
      <c r="E30" s="626">
        <f t="shared" si="0"/>
        <v>0</v>
      </c>
    </row>
    <row r="31" spans="1:5" s="573" customFormat="1" ht="16" thickBot="1" x14ac:dyDescent="0.3">
      <c r="A31" s="587">
        <v>15</v>
      </c>
      <c r="B31" s="586" t="s">
        <v>513</v>
      </c>
      <c r="C31" s="585"/>
      <c r="D31" s="584"/>
      <c r="E31" s="584">
        <f t="shared" si="0"/>
        <v>0</v>
      </c>
    </row>
    <row r="32" spans="1:5" s="573" customFormat="1" ht="31.5" thickBot="1" x14ac:dyDescent="0.3">
      <c r="A32" s="625">
        <v>15.1</v>
      </c>
      <c r="B32" s="582" t="s">
        <v>512</v>
      </c>
      <c r="C32" s="585"/>
      <c r="D32" s="604"/>
      <c r="E32" s="604">
        <f t="shared" si="0"/>
        <v>0</v>
      </c>
    </row>
    <row r="33" spans="1:5" s="573" customFormat="1" ht="31.5" thickBot="1" x14ac:dyDescent="0.3">
      <c r="A33" s="625">
        <v>15.2</v>
      </c>
      <c r="B33" s="582" t="s">
        <v>511</v>
      </c>
      <c r="C33" s="581"/>
      <c r="D33" s="626">
        <v>1570</v>
      </c>
      <c r="E33" s="626">
        <f t="shared" si="0"/>
        <v>0</v>
      </c>
    </row>
    <row r="34" spans="1:5" s="573" customFormat="1" ht="47" thickBot="1" x14ac:dyDescent="0.3">
      <c r="A34" s="625">
        <v>15.3</v>
      </c>
      <c r="B34" s="582" t="s">
        <v>510</v>
      </c>
      <c r="C34" s="581"/>
      <c r="D34" s="626">
        <v>4896</v>
      </c>
      <c r="E34" s="626">
        <f t="shared" si="0"/>
        <v>0</v>
      </c>
    </row>
    <row r="35" spans="1:5" s="573" customFormat="1" ht="16" thickBot="1" x14ac:dyDescent="0.3">
      <c r="A35" s="625">
        <v>15.4</v>
      </c>
      <c r="B35" s="634" t="s">
        <v>509</v>
      </c>
      <c r="C35" s="581"/>
      <c r="D35" s="626">
        <v>6696</v>
      </c>
      <c r="E35" s="626">
        <f t="shared" si="0"/>
        <v>0</v>
      </c>
    </row>
    <row r="36" spans="1:5" s="573" customFormat="1" ht="31.5" thickBot="1" x14ac:dyDescent="0.3">
      <c r="A36" s="625">
        <v>15.5</v>
      </c>
      <c r="B36" s="582" t="s">
        <v>508</v>
      </c>
      <c r="C36" s="581"/>
      <c r="D36" s="626">
        <v>388</v>
      </c>
      <c r="E36" s="626">
        <f t="shared" si="0"/>
        <v>0</v>
      </c>
    </row>
    <row r="37" spans="1:5" s="573" customFormat="1" ht="16" thickBot="1" x14ac:dyDescent="0.3">
      <c r="A37" s="625">
        <v>16</v>
      </c>
      <c r="B37" s="634" t="s">
        <v>507</v>
      </c>
      <c r="C37" s="585"/>
      <c r="D37" s="604"/>
      <c r="E37" s="604">
        <f t="shared" si="0"/>
        <v>0</v>
      </c>
    </row>
    <row r="38" spans="1:5" s="573" customFormat="1" ht="16" thickBot="1" x14ac:dyDescent="0.3">
      <c r="A38" s="625">
        <v>17</v>
      </c>
      <c r="B38" s="634" t="s">
        <v>382</v>
      </c>
      <c r="C38" s="581"/>
      <c r="D38" s="626">
        <v>6000</v>
      </c>
      <c r="E38" s="626">
        <f t="shared" si="0"/>
        <v>0</v>
      </c>
    </row>
    <row r="39" spans="1:5" s="573" customFormat="1" ht="16" thickBot="1" x14ac:dyDescent="0.3">
      <c r="A39" s="587">
        <v>18</v>
      </c>
      <c r="B39" s="586" t="s">
        <v>506</v>
      </c>
      <c r="C39" s="585"/>
      <c r="D39" s="584"/>
      <c r="E39" s="584">
        <f t="shared" si="0"/>
        <v>0</v>
      </c>
    </row>
    <row r="40" spans="1:5" s="573" customFormat="1" ht="16" thickBot="1" x14ac:dyDescent="0.3">
      <c r="A40" s="625">
        <v>18.100000000000001</v>
      </c>
      <c r="B40" s="634" t="s">
        <v>505</v>
      </c>
      <c r="C40" s="585"/>
      <c r="D40" s="604"/>
      <c r="E40" s="604">
        <f t="shared" si="0"/>
        <v>0</v>
      </c>
    </row>
    <row r="41" spans="1:5" s="573" customFormat="1" ht="31.5" thickBot="1" x14ac:dyDescent="0.3">
      <c r="A41" s="625">
        <v>18.2</v>
      </c>
      <c r="B41" s="582" t="s">
        <v>504</v>
      </c>
      <c r="C41" s="585"/>
      <c r="D41" s="604"/>
      <c r="E41" s="604">
        <f t="shared" si="0"/>
        <v>0</v>
      </c>
    </row>
    <row r="42" spans="1:5" s="573" customFormat="1" ht="16" thickBot="1" x14ac:dyDescent="0.3">
      <c r="A42" s="625">
        <v>19</v>
      </c>
      <c r="B42" s="634" t="s">
        <v>503</v>
      </c>
      <c r="C42" s="585"/>
      <c r="D42" s="604"/>
      <c r="E42" s="604">
        <f t="shared" si="0"/>
        <v>0</v>
      </c>
    </row>
    <row r="43" spans="1:5" s="573" customFormat="1" ht="16" thickBot="1" x14ac:dyDescent="0.3">
      <c r="A43" s="625">
        <v>20</v>
      </c>
      <c r="B43" s="634" t="s">
        <v>502</v>
      </c>
      <c r="C43" s="581"/>
      <c r="D43" s="626">
        <v>1950</v>
      </c>
      <c r="E43" s="626">
        <f t="shared" si="0"/>
        <v>0</v>
      </c>
    </row>
    <row r="44" spans="1:5" s="573" customFormat="1" ht="16" thickBot="1" x14ac:dyDescent="0.3">
      <c r="A44" s="625">
        <v>21</v>
      </c>
      <c r="B44" s="634" t="s">
        <v>501</v>
      </c>
      <c r="C44" s="585"/>
      <c r="D44" s="604"/>
      <c r="E44" s="604">
        <f t="shared" si="0"/>
        <v>0</v>
      </c>
    </row>
    <row r="45" spans="1:5" s="573" customFormat="1" ht="16" thickBot="1" x14ac:dyDescent="0.3">
      <c r="A45" s="587">
        <v>22</v>
      </c>
      <c r="B45" s="586" t="s">
        <v>484</v>
      </c>
      <c r="C45" s="585"/>
      <c r="D45" s="584"/>
      <c r="E45" s="584">
        <f t="shared" si="0"/>
        <v>0</v>
      </c>
    </row>
    <row r="46" spans="1:5" s="573" customFormat="1" ht="31.5" thickBot="1" x14ac:dyDescent="0.3">
      <c r="A46" s="583">
        <v>22.1</v>
      </c>
      <c r="B46" s="582" t="s">
        <v>483</v>
      </c>
      <c r="C46" s="581"/>
      <c r="D46" s="580">
        <v>7082</v>
      </c>
      <c r="E46" s="580">
        <f t="shared" si="0"/>
        <v>0</v>
      </c>
    </row>
    <row r="47" spans="1:5" s="573" customFormat="1" ht="16" thickBot="1" x14ac:dyDescent="0.3">
      <c r="A47" s="583">
        <v>22.2</v>
      </c>
      <c r="B47" s="582" t="s">
        <v>482</v>
      </c>
      <c r="C47" s="581"/>
      <c r="D47" s="580">
        <v>7862</v>
      </c>
      <c r="E47" s="580">
        <f t="shared" si="0"/>
        <v>0</v>
      </c>
    </row>
    <row r="48" spans="1:5" s="573" customFormat="1" ht="16" thickBot="1" x14ac:dyDescent="0.3">
      <c r="A48" s="583">
        <v>22.3</v>
      </c>
      <c r="B48" s="582" t="s">
        <v>481</v>
      </c>
      <c r="C48" s="581"/>
      <c r="D48" s="580">
        <v>2988</v>
      </c>
      <c r="E48" s="580">
        <f t="shared" si="0"/>
        <v>0</v>
      </c>
    </row>
    <row r="49" spans="1:5" s="573" customFormat="1" ht="16" thickBot="1" x14ac:dyDescent="0.3">
      <c r="A49" s="579"/>
      <c r="B49" s="633" t="s">
        <v>358</v>
      </c>
      <c r="C49" s="577"/>
      <c r="D49" s="624"/>
      <c r="E49" s="624">
        <f>SUM(E6:E11)</f>
        <v>0</v>
      </c>
    </row>
    <row r="50" spans="1:5" s="573" customFormat="1" ht="16" thickBot="1" x14ac:dyDescent="0.3">
      <c r="A50" s="820"/>
      <c r="B50" s="820"/>
      <c r="C50" s="820"/>
      <c r="D50" s="820"/>
    </row>
    <row r="51" spans="1:5" s="573" customFormat="1" ht="18" thickBot="1" x14ac:dyDescent="0.3">
      <c r="A51" s="631"/>
      <c r="B51" s="632"/>
      <c r="C51" s="632"/>
      <c r="D51" s="623" t="s">
        <v>361</v>
      </c>
      <c r="E51" s="600">
        <f>E49+E7</f>
        <v>0</v>
      </c>
    </row>
    <row r="52" spans="1:5" ht="16" thickBot="1" x14ac:dyDescent="0.4">
      <c r="A52" s="631"/>
      <c r="B52" s="630"/>
      <c r="C52" s="631"/>
      <c r="D52" s="630"/>
    </row>
    <row r="53" spans="1:5" ht="50.15" customHeight="1" x14ac:dyDescent="0.35">
      <c r="A53" s="821" t="s">
        <v>355</v>
      </c>
      <c r="B53" s="821"/>
      <c r="C53" s="821"/>
      <c r="D53" s="821"/>
      <c r="E53" s="821"/>
    </row>
    <row r="54" spans="1:5" ht="15" x14ac:dyDescent="0.35">
      <c r="A54" s="824"/>
      <c r="B54" s="824"/>
      <c r="C54" s="824"/>
      <c r="D54" s="824"/>
    </row>
    <row r="55" spans="1:5" ht="15" x14ac:dyDescent="0.35">
      <c r="A55" s="629"/>
      <c r="B55" s="628"/>
      <c r="C55" s="628"/>
      <c r="D55" s="628"/>
    </row>
    <row r="56" spans="1:5" ht="15" x14ac:dyDescent="0.35">
      <c r="A56" s="824"/>
      <c r="B56" s="824"/>
      <c r="C56" s="824"/>
      <c r="D56" s="824"/>
    </row>
    <row r="57" spans="1:5" ht="15.5" x14ac:dyDescent="0.35">
      <c r="A57" s="825"/>
      <c r="B57" s="825"/>
      <c r="C57" s="825"/>
      <c r="D57" s="825"/>
    </row>
  </sheetData>
  <sheetProtection algorithmName="SHA-512" hashValue="GlcDbbrrkPZFxKz+0qHKuDeUkXp6lTaMRyysUcbzRZbObNXaNBsGNKrrxEGlqP2rgQjvSs1t0PdmI1WWctKtxw==" saltValue="4EyqWEZFQAbIBgw4Y8EXLw==" spinCount="100000" sheet="1" objects="1" scenarios="1" selectLockedCells="1"/>
  <protectedRanges>
    <protectedRange sqref="A54:D56" name="Range2_1"/>
    <protectedRange sqref="C54:C56" name="Range1_2"/>
    <protectedRange sqref="A54:D56" name="Range4"/>
    <protectedRange sqref="C53" name="Range1_3"/>
    <protectedRange sqref="C31" name="Range1_2_1"/>
    <protectedRange sqref="C19" name="Range1"/>
    <protectedRange sqref="C27" name="Range1_2_2"/>
    <protectedRange sqref="C39" name="Range1_1"/>
  </protectedRanges>
  <mergeCells count="10">
    <mergeCell ref="B2:C2"/>
    <mergeCell ref="B3:C3"/>
    <mergeCell ref="A54:D54"/>
    <mergeCell ref="A56:D56"/>
    <mergeCell ref="A57:D57"/>
    <mergeCell ref="A53:E53"/>
    <mergeCell ref="A5:D5"/>
    <mergeCell ref="A8:D8"/>
    <mergeCell ref="A9:D9"/>
    <mergeCell ref="A50:D50"/>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Y41"/>
  <sheetViews>
    <sheetView view="pageLayout" zoomScaleNormal="100" zoomScaleSheetLayoutView="100" workbookViewId="0">
      <selection activeCell="A13" sqref="A13"/>
    </sheetView>
  </sheetViews>
  <sheetFormatPr defaultColWidth="9.1796875" defaultRowHeight="14" x14ac:dyDescent="0.25"/>
  <cols>
    <col min="1" max="3" width="7.26953125" style="402" customWidth="1"/>
    <col min="4" max="4" width="12.7265625" style="402" customWidth="1"/>
    <col min="5" max="5" width="11.1796875" style="402" customWidth="1"/>
    <col min="6" max="6" width="16.54296875" style="402" customWidth="1"/>
    <col min="7" max="7" width="8.453125" style="402" customWidth="1"/>
    <col min="8" max="10" width="4.54296875" style="402" customWidth="1"/>
    <col min="11" max="11" width="7.7265625" style="402" customWidth="1"/>
    <col min="12" max="12" width="10.7265625" style="402" customWidth="1"/>
    <col min="13" max="13" width="9.7265625" style="402" customWidth="1"/>
    <col min="14" max="14" width="7.7265625" style="402" customWidth="1"/>
    <col min="15" max="15" width="9.7265625" style="402" customWidth="1"/>
    <col min="16" max="16" width="7.7265625" style="402" customWidth="1"/>
    <col min="17" max="16384" width="9.1796875" style="402"/>
  </cols>
  <sheetData>
    <row r="1" spans="1:25" s="252" customFormat="1" ht="15" x14ac:dyDescent="0.35">
      <c r="A1" s="119" t="s">
        <v>446</v>
      </c>
      <c r="B1" s="119"/>
      <c r="C1" s="119"/>
      <c r="D1" s="120"/>
      <c r="E1" s="120"/>
      <c r="F1" s="265"/>
      <c r="G1" s="265"/>
      <c r="H1" s="265"/>
      <c r="I1" s="265"/>
      <c r="J1" s="265"/>
      <c r="K1" s="266"/>
      <c r="L1" s="266"/>
      <c r="M1" s="266"/>
      <c r="N1" s="266"/>
      <c r="O1" s="266"/>
      <c r="P1" s="266"/>
    </row>
    <row r="2" spans="1:25" s="252" customFormat="1" ht="15" x14ac:dyDescent="0.35">
      <c r="A2" s="113" t="s">
        <v>98</v>
      </c>
      <c r="B2" s="113"/>
      <c r="C2" s="113"/>
      <c r="D2" s="783">
        <f>'Form B-1'!C2</f>
        <v>0</v>
      </c>
      <c r="E2" s="783"/>
      <c r="F2" s="783"/>
      <c r="G2" s="783"/>
      <c r="H2" s="783"/>
      <c r="I2" s="783"/>
      <c r="J2" s="783"/>
      <c r="K2" s="783"/>
      <c r="L2" s="783"/>
      <c r="M2" s="123"/>
      <c r="N2" s="123"/>
      <c r="O2" s="123"/>
    </row>
    <row r="3" spans="1:25" s="252" customFormat="1" ht="15" x14ac:dyDescent="0.35">
      <c r="A3" s="113" t="s">
        <v>333</v>
      </c>
      <c r="B3" s="113"/>
      <c r="C3" s="113"/>
      <c r="D3" s="783">
        <f>'Form B-1'!C3</f>
        <v>0</v>
      </c>
      <c r="E3" s="783"/>
      <c r="F3" s="783"/>
      <c r="G3" s="783"/>
      <c r="H3" s="783"/>
      <c r="I3" s="783"/>
      <c r="J3" s="783"/>
      <c r="K3" s="783"/>
      <c r="L3" s="783"/>
      <c r="M3" s="123"/>
      <c r="N3" s="123"/>
      <c r="O3" s="123"/>
    </row>
    <row r="4" spans="1:25" s="252" customFormat="1" x14ac:dyDescent="0.25">
      <c r="A4" s="267"/>
      <c r="B4" s="267"/>
      <c r="C4" s="267"/>
      <c r="D4" s="268"/>
      <c r="E4" s="268"/>
      <c r="F4" s="269"/>
      <c r="G4" s="269"/>
      <c r="H4" s="269"/>
      <c r="I4" s="269"/>
      <c r="J4" s="269"/>
    </row>
    <row r="5" spans="1:25" s="252" customFormat="1" x14ac:dyDescent="0.35">
      <c r="D5" s="268"/>
      <c r="E5" s="268"/>
      <c r="F5" s="183"/>
      <c r="G5" s="183"/>
      <c r="H5" s="183"/>
      <c r="I5" s="183"/>
      <c r="J5" s="183"/>
    </row>
    <row r="6" spans="1:25" s="252" customFormat="1" ht="15" x14ac:dyDescent="0.3">
      <c r="A6" s="655" t="s">
        <v>480</v>
      </c>
      <c r="B6" s="655"/>
      <c r="C6" s="655"/>
      <c r="D6" s="655"/>
      <c r="E6" s="655"/>
      <c r="F6" s="655"/>
      <c r="G6" s="655"/>
      <c r="H6" s="655"/>
      <c r="I6" s="655"/>
      <c r="J6" s="655"/>
      <c r="K6" s="655"/>
      <c r="L6" s="655"/>
      <c r="M6" s="655"/>
      <c r="N6" s="655"/>
      <c r="O6" s="655"/>
      <c r="P6" s="655"/>
      <c r="Q6" s="410"/>
      <c r="R6" s="410"/>
      <c r="S6" s="410"/>
      <c r="T6" s="410"/>
      <c r="U6" s="410"/>
      <c r="V6" s="410"/>
      <c r="W6" s="410"/>
      <c r="X6" s="410"/>
      <c r="Y6" s="410"/>
    </row>
    <row r="7" spans="1:25" s="252" customFormat="1" x14ac:dyDescent="0.25">
      <c r="D7" s="268"/>
      <c r="E7" s="268"/>
      <c r="F7" s="268"/>
      <c r="G7" s="268"/>
      <c r="H7" s="268"/>
      <c r="I7" s="268"/>
      <c r="J7" s="268"/>
    </row>
    <row r="8" spans="1:25" s="252" customFormat="1" ht="28.5" customHeight="1" x14ac:dyDescent="0.25">
      <c r="A8" s="840" t="s">
        <v>457</v>
      </c>
      <c r="B8" s="797"/>
      <c r="C8" s="797"/>
      <c r="D8" s="797"/>
      <c r="E8" s="797"/>
      <c r="F8" s="797"/>
      <c r="G8" s="797"/>
      <c r="H8" s="797"/>
      <c r="I8" s="797"/>
      <c r="J8" s="797"/>
      <c r="K8" s="797"/>
      <c r="L8" s="797"/>
      <c r="M8" s="797"/>
      <c r="N8" s="797"/>
      <c r="O8" s="797"/>
      <c r="P8" s="797"/>
    </row>
    <row r="9" spans="1:25" s="252" customFormat="1" ht="13.5" customHeight="1" thickBot="1" x14ac:dyDescent="0.3"/>
    <row r="10" spans="1:25" s="252" customFormat="1" ht="12.75" customHeight="1" x14ac:dyDescent="0.25">
      <c r="A10" s="829" t="s">
        <v>135</v>
      </c>
      <c r="B10" s="795" t="s">
        <v>238</v>
      </c>
      <c r="C10" s="841"/>
      <c r="D10" s="662" t="s">
        <v>136</v>
      </c>
      <c r="E10" s="419"/>
      <c r="F10" s="832" t="s">
        <v>137</v>
      </c>
      <c r="G10" s="833"/>
      <c r="H10" s="833"/>
      <c r="I10" s="833"/>
      <c r="J10" s="833"/>
      <c r="K10" s="834"/>
      <c r="L10" s="662" t="s">
        <v>459</v>
      </c>
      <c r="M10" s="835" t="s">
        <v>458</v>
      </c>
      <c r="N10" s="836"/>
      <c r="O10" s="836"/>
      <c r="P10" s="837"/>
    </row>
    <row r="11" spans="1:25" s="252" customFormat="1" ht="15.75" customHeight="1" x14ac:dyDescent="0.25">
      <c r="A11" s="830"/>
      <c r="B11" s="842"/>
      <c r="C11" s="843"/>
      <c r="D11" s="665"/>
      <c r="E11" s="411"/>
      <c r="F11" s="838" t="s">
        <v>262</v>
      </c>
      <c r="G11" s="838" t="s">
        <v>258</v>
      </c>
      <c r="H11" s="844" t="s">
        <v>37</v>
      </c>
      <c r="I11" s="845"/>
      <c r="J11" s="846"/>
      <c r="K11" s="838" t="s">
        <v>267</v>
      </c>
      <c r="L11" s="665"/>
      <c r="M11" s="847" t="s">
        <v>60</v>
      </c>
      <c r="N11" s="848"/>
      <c r="O11" s="847" t="s">
        <v>0</v>
      </c>
      <c r="P11" s="849"/>
    </row>
    <row r="12" spans="1:25" s="252" customFormat="1" ht="67.5" customHeight="1" thickBot="1" x14ac:dyDescent="0.3">
      <c r="A12" s="831"/>
      <c r="B12" s="270" t="s">
        <v>35</v>
      </c>
      <c r="C12" s="270" t="s">
        <v>36</v>
      </c>
      <c r="D12" s="666"/>
      <c r="E12" s="412" t="s">
        <v>305</v>
      </c>
      <c r="F12" s="839"/>
      <c r="G12" s="839"/>
      <c r="H12" s="271" t="s">
        <v>270</v>
      </c>
      <c r="I12" s="271" t="s">
        <v>268</v>
      </c>
      <c r="J12" s="272" t="s">
        <v>33</v>
      </c>
      <c r="K12" s="839"/>
      <c r="L12" s="666"/>
      <c r="M12" s="417" t="s">
        <v>138</v>
      </c>
      <c r="N12" s="417" t="s">
        <v>139</v>
      </c>
      <c r="O12" s="417" t="s">
        <v>140</v>
      </c>
      <c r="P12" s="418" t="s">
        <v>141</v>
      </c>
    </row>
    <row r="13" spans="1:25" s="395" customFormat="1" ht="18" customHeight="1" x14ac:dyDescent="0.25">
      <c r="A13" s="81"/>
      <c r="B13" s="82"/>
      <c r="C13" s="82"/>
      <c r="D13" s="365"/>
      <c r="E13" s="366"/>
      <c r="F13" s="56"/>
      <c r="G13" s="56"/>
      <c r="H13" s="56"/>
      <c r="I13" s="56"/>
      <c r="J13" s="273">
        <f>SUM(H13:I13)</f>
        <v>0</v>
      </c>
      <c r="K13" s="56"/>
      <c r="L13" s="84"/>
      <c r="M13" s="84"/>
      <c r="N13" s="84"/>
      <c r="O13" s="84"/>
      <c r="P13" s="85"/>
    </row>
    <row r="14" spans="1:25" s="395" customFormat="1" ht="18" customHeight="1" x14ac:dyDescent="0.25">
      <c r="A14" s="83"/>
      <c r="B14" s="82"/>
      <c r="C14" s="82"/>
      <c r="D14" s="365"/>
      <c r="E14" s="365"/>
      <c r="F14" s="56"/>
      <c r="G14" s="56"/>
      <c r="H14" s="55"/>
      <c r="I14" s="55"/>
      <c r="J14" s="273">
        <f>SUM(H14:I14)</f>
        <v>0</v>
      </c>
      <c r="K14" s="56"/>
      <c r="L14" s="86"/>
      <c r="M14" s="84"/>
      <c r="N14" s="84"/>
      <c r="O14" s="84"/>
      <c r="P14" s="85"/>
    </row>
    <row r="15" spans="1:25" s="395" customFormat="1" ht="18" customHeight="1" x14ac:dyDescent="0.25">
      <c r="A15" s="83"/>
      <c r="B15" s="82"/>
      <c r="C15" s="82"/>
      <c r="D15" s="365"/>
      <c r="E15" s="365"/>
      <c r="F15" s="56"/>
      <c r="G15" s="56"/>
      <c r="H15" s="55"/>
      <c r="I15" s="55"/>
      <c r="J15" s="273">
        <f>SUM(H15:I15)</f>
        <v>0</v>
      </c>
      <c r="K15" s="56"/>
      <c r="L15" s="86"/>
      <c r="M15" s="84"/>
      <c r="N15" s="84"/>
      <c r="O15" s="84"/>
      <c r="P15" s="85"/>
    </row>
    <row r="16" spans="1:25" s="395" customFormat="1" ht="18" customHeight="1" x14ac:dyDescent="0.25">
      <c r="A16" s="83"/>
      <c r="B16" s="82"/>
      <c r="C16" s="82"/>
      <c r="D16" s="365"/>
      <c r="E16" s="365"/>
      <c r="F16" s="56"/>
      <c r="G16" s="56"/>
      <c r="H16" s="55"/>
      <c r="I16" s="55"/>
      <c r="J16" s="273">
        <f t="shared" ref="J16:J22" si="0">SUM(H16:I16)</f>
        <v>0</v>
      </c>
      <c r="K16" s="56"/>
      <c r="L16" s="86"/>
      <c r="M16" s="84"/>
      <c r="N16" s="84"/>
      <c r="O16" s="84"/>
      <c r="P16" s="85"/>
    </row>
    <row r="17" spans="1:16" s="395" customFormat="1" ht="18" customHeight="1" x14ac:dyDescent="0.25">
      <c r="A17" s="83"/>
      <c r="B17" s="82"/>
      <c r="C17" s="82"/>
      <c r="D17" s="365"/>
      <c r="E17" s="365"/>
      <c r="F17" s="56"/>
      <c r="G17" s="56"/>
      <c r="H17" s="55"/>
      <c r="I17" s="55"/>
      <c r="J17" s="273">
        <f t="shared" si="0"/>
        <v>0</v>
      </c>
      <c r="K17" s="56"/>
      <c r="L17" s="86"/>
      <c r="M17" s="84"/>
      <c r="N17" s="84"/>
      <c r="O17" s="84"/>
      <c r="P17" s="85"/>
    </row>
    <row r="18" spans="1:16" s="395" customFormat="1" ht="18" customHeight="1" x14ac:dyDescent="0.25">
      <c r="A18" s="83"/>
      <c r="B18" s="82"/>
      <c r="C18" s="82"/>
      <c r="D18" s="365"/>
      <c r="E18" s="365"/>
      <c r="F18" s="56"/>
      <c r="G18" s="56"/>
      <c r="H18" s="55"/>
      <c r="I18" s="55"/>
      <c r="J18" s="273">
        <f t="shared" si="0"/>
        <v>0</v>
      </c>
      <c r="K18" s="56"/>
      <c r="L18" s="86"/>
      <c r="M18" s="84"/>
      <c r="N18" s="84"/>
      <c r="O18" s="84"/>
      <c r="P18" s="85"/>
    </row>
    <row r="19" spans="1:16" s="395" customFormat="1" ht="18" customHeight="1" x14ac:dyDescent="0.25">
      <c r="A19" s="83"/>
      <c r="B19" s="82"/>
      <c r="C19" s="82"/>
      <c r="D19" s="365"/>
      <c r="E19" s="365"/>
      <c r="F19" s="56"/>
      <c r="G19" s="56"/>
      <c r="H19" s="55"/>
      <c r="I19" s="55"/>
      <c r="J19" s="273">
        <f t="shared" si="0"/>
        <v>0</v>
      </c>
      <c r="K19" s="56"/>
      <c r="L19" s="86"/>
      <c r="M19" s="84"/>
      <c r="N19" s="84"/>
      <c r="O19" s="84"/>
      <c r="P19" s="85"/>
    </row>
    <row r="20" spans="1:16" s="395" customFormat="1" ht="18" customHeight="1" x14ac:dyDescent="0.25">
      <c r="A20" s="83"/>
      <c r="B20" s="82"/>
      <c r="C20" s="82"/>
      <c r="D20" s="365"/>
      <c r="E20" s="365"/>
      <c r="F20" s="56"/>
      <c r="G20" s="56"/>
      <c r="H20" s="55"/>
      <c r="I20" s="55"/>
      <c r="J20" s="273">
        <f t="shared" si="0"/>
        <v>0</v>
      </c>
      <c r="K20" s="56"/>
      <c r="L20" s="86"/>
      <c r="M20" s="84"/>
      <c r="N20" s="84"/>
      <c r="O20" s="84"/>
      <c r="P20" s="85"/>
    </row>
    <row r="21" spans="1:16" s="395" customFormat="1" ht="18" customHeight="1" x14ac:dyDescent="0.25">
      <c r="A21" s="83"/>
      <c r="B21" s="82"/>
      <c r="C21" s="82"/>
      <c r="D21" s="365"/>
      <c r="E21" s="365"/>
      <c r="F21" s="56"/>
      <c r="G21" s="56"/>
      <c r="H21" s="55"/>
      <c r="I21" s="55"/>
      <c r="J21" s="273">
        <f t="shared" si="0"/>
        <v>0</v>
      </c>
      <c r="K21" s="56"/>
      <c r="L21" s="86"/>
      <c r="M21" s="84"/>
      <c r="N21" s="84"/>
      <c r="O21" s="84"/>
      <c r="P21" s="85"/>
    </row>
    <row r="22" spans="1:16" s="395" customFormat="1" ht="18" customHeight="1" x14ac:dyDescent="0.25">
      <c r="A22" s="83"/>
      <c r="B22" s="82"/>
      <c r="C22" s="82"/>
      <c r="D22" s="365"/>
      <c r="E22" s="365"/>
      <c r="F22" s="56"/>
      <c r="G22" s="56"/>
      <c r="H22" s="55"/>
      <c r="I22" s="55"/>
      <c r="J22" s="273">
        <f t="shared" si="0"/>
        <v>0</v>
      </c>
      <c r="K22" s="56"/>
      <c r="L22" s="86"/>
      <c r="M22" s="84"/>
      <c r="N22" s="84"/>
      <c r="O22" s="84"/>
      <c r="P22" s="85"/>
    </row>
    <row r="23" spans="1:16" s="395" customFormat="1" ht="18" customHeight="1" thickBot="1" x14ac:dyDescent="0.3">
      <c r="A23" s="389" t="s">
        <v>142</v>
      </c>
      <c r="B23" s="390"/>
      <c r="C23" s="390"/>
      <c r="D23" s="391"/>
      <c r="E23" s="391"/>
      <c r="F23" s="392"/>
      <c r="G23" s="392"/>
      <c r="H23" s="392"/>
      <c r="I23" s="392"/>
      <c r="J23" s="392"/>
      <c r="K23" s="392"/>
      <c r="L23" s="393"/>
      <c r="M23" s="393"/>
      <c r="N23" s="393"/>
      <c r="O23" s="393"/>
      <c r="P23" s="394"/>
    </row>
    <row r="24" spans="1:16" s="252" customFormat="1" ht="18" customHeight="1" thickBot="1" x14ac:dyDescent="0.3">
      <c r="A24" s="275" t="s">
        <v>269</v>
      </c>
      <c r="B24" s="276"/>
      <c r="C24" s="276"/>
      <c r="D24" s="276"/>
      <c r="E24" s="276"/>
      <c r="F24" s="276"/>
      <c r="G24" s="276"/>
      <c r="H24" s="276"/>
      <c r="I24" s="276"/>
      <c r="J24" s="276"/>
      <c r="K24" s="277"/>
      <c r="L24" s="278">
        <f>SUM(L13:L22)</f>
        <v>0</v>
      </c>
      <c r="M24" s="278">
        <f>SUM(M13:M23)</f>
        <v>0</v>
      </c>
      <c r="N24" s="278">
        <f>SUM(N13:N23)</f>
        <v>0</v>
      </c>
      <c r="O24" s="278">
        <f>SUM(O13:O23)</f>
        <v>0</v>
      </c>
      <c r="P24" s="278">
        <f>SUM(P13:P23)</f>
        <v>0</v>
      </c>
    </row>
    <row r="26" spans="1:16" x14ac:dyDescent="0.25">
      <c r="A26" s="395" t="s">
        <v>460</v>
      </c>
      <c r="B26" s="395"/>
      <c r="C26" s="395"/>
    </row>
    <row r="27" spans="1:16" x14ac:dyDescent="0.25">
      <c r="A27" s="437"/>
      <c r="B27" s="437"/>
      <c r="C27" s="437"/>
    </row>
    <row r="28" spans="1:16" x14ac:dyDescent="0.25">
      <c r="A28" s="395"/>
      <c r="B28" s="395"/>
      <c r="C28" s="395"/>
    </row>
    <row r="29" spans="1:16" x14ac:dyDescent="0.25">
      <c r="A29" s="438"/>
      <c r="B29" s="438"/>
      <c r="C29" s="438"/>
      <c r="D29" s="438"/>
      <c r="E29" s="438"/>
      <c r="F29" s="438"/>
      <c r="G29" s="438"/>
      <c r="H29" s="438"/>
      <c r="I29" s="438"/>
      <c r="J29" s="438"/>
      <c r="K29" s="438"/>
      <c r="L29" s="438"/>
      <c r="M29" s="438"/>
      <c r="N29" s="438"/>
      <c r="O29" s="438"/>
      <c r="P29" s="438"/>
    </row>
    <row r="31" spans="1:16" hidden="1" x14ac:dyDescent="0.35">
      <c r="D31" s="402" t="s">
        <v>245</v>
      </c>
      <c r="F31" s="402" t="s">
        <v>248</v>
      </c>
      <c r="G31" s="439" t="s">
        <v>250</v>
      </c>
    </row>
    <row r="32" spans="1:16" hidden="1" x14ac:dyDescent="0.35">
      <c r="D32" s="402" t="s">
        <v>246</v>
      </c>
      <c r="F32" s="402" t="s">
        <v>249</v>
      </c>
      <c r="G32" s="439" t="s">
        <v>367</v>
      </c>
    </row>
    <row r="33" spans="4:7" hidden="1" x14ac:dyDescent="0.35">
      <c r="D33" s="402" t="s">
        <v>247</v>
      </c>
      <c r="F33" s="402" t="s">
        <v>247</v>
      </c>
      <c r="G33" s="439" t="s">
        <v>368</v>
      </c>
    </row>
    <row r="34" spans="4:7" hidden="1" x14ac:dyDescent="0.35">
      <c r="G34" s="439" t="s">
        <v>252</v>
      </c>
    </row>
    <row r="35" spans="4:7" hidden="1" x14ac:dyDescent="0.35">
      <c r="G35" s="439" t="s">
        <v>253</v>
      </c>
    </row>
    <row r="36" spans="4:7" hidden="1" x14ac:dyDescent="0.35">
      <c r="G36" s="439" t="s">
        <v>254</v>
      </c>
    </row>
    <row r="37" spans="4:7" hidden="1" x14ac:dyDescent="0.35">
      <c r="G37" s="439" t="s">
        <v>255</v>
      </c>
    </row>
    <row r="38" spans="4:7" hidden="1" x14ac:dyDescent="0.35">
      <c r="G38" s="439" t="s">
        <v>256</v>
      </c>
    </row>
    <row r="39" spans="4:7" hidden="1" x14ac:dyDescent="0.35">
      <c r="G39" s="439" t="s">
        <v>266</v>
      </c>
    </row>
    <row r="40" spans="4:7" hidden="1" x14ac:dyDescent="0.35">
      <c r="G40" s="439" t="s">
        <v>257</v>
      </c>
    </row>
    <row r="41" spans="4:7" hidden="1" x14ac:dyDescent="0.25">
      <c r="G41" s="402" t="s">
        <v>8</v>
      </c>
    </row>
  </sheetData>
  <sheetProtection algorithmName="SHA-512" hashValue="fnJxBXDyaoszmrb6GnnzBMwfZ/2s3a0ID6ZQ48txqy03GERZMVFRFRR/5x6QEBXY8BcF0wTXODTiVhn/hmplRA==" saltValue="QZGw2RDdW81FhOOWHjCCzw==" spinCount="100000" sheet="1" formatColumns="0" insertRows="0" selectLockedCells="1"/>
  <mergeCells count="16">
    <mergeCell ref="D2:L2"/>
    <mergeCell ref="D3:L3"/>
    <mergeCell ref="A6:P6"/>
    <mergeCell ref="A10:A12"/>
    <mergeCell ref="D10:D12"/>
    <mergeCell ref="F10:K10"/>
    <mergeCell ref="L10:L12"/>
    <mergeCell ref="M10:P10"/>
    <mergeCell ref="F11:F12"/>
    <mergeCell ref="A8:P8"/>
    <mergeCell ref="B10:C11"/>
    <mergeCell ref="H11:J11"/>
    <mergeCell ref="K11:K12"/>
    <mergeCell ref="M11:N11"/>
    <mergeCell ref="G11:G12"/>
    <mergeCell ref="O11:P11"/>
  </mergeCells>
  <phoneticPr fontId="19" type="noConversion"/>
  <dataValidations count="3">
    <dataValidation type="list" allowBlank="1" showInputMessage="1" showErrorMessage="1" promptTitle="Type" prompt="Select" sqref="F13:F22" xr:uid="{00000000-0002-0000-1000-000000000000}">
      <formula1>$G$30:$G$41</formula1>
    </dataValidation>
    <dataValidation type="list" allowBlank="1" showInputMessage="1" showErrorMessage="1" promptTitle="Accessibility" prompt="Select" sqref="G13:G22" xr:uid="{00000000-0002-0000-1000-000001000000}">
      <formula1>$F$30:$F$33</formula1>
    </dataValidation>
    <dataValidation type="list" allowBlank="1" showInputMessage="1" showErrorMessage="1" promptTitle="Type" prompt="Select" sqref="K13:K22" xr:uid="{00000000-0002-0000-1000-000002000000}">
      <formula1>$D$30:$D$33</formula1>
    </dataValidation>
  </dataValidations>
  <pageMargins left="0.75" right="0.75" top="1" bottom="1" header="0.5" footer="0.5"/>
  <pageSetup scale="89" orientation="landscape" r:id="rId1"/>
  <headerFooter alignWithMargins="0">
    <oddFooter>&amp;LMaryland Department of Transportation
Maryland Transit Administration
Office of Local Transit Support&amp;C&amp;D&amp;R&amp;F
&amp;A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7" r:id="rId4" name="Check Box 5">
              <controlPr defaultSize="0" autoFill="0" autoLine="0" autoPict="0">
                <anchor moveWithCells="1">
                  <from>
                    <xdr:col>2</xdr:col>
                    <xdr:colOff>107950</xdr:colOff>
                    <xdr:row>12</xdr:row>
                    <xdr:rowOff>0</xdr:rowOff>
                  </from>
                  <to>
                    <xdr:col>2</xdr:col>
                    <xdr:colOff>412750</xdr:colOff>
                    <xdr:row>12</xdr:row>
                    <xdr:rowOff>222250</xdr:rowOff>
                  </to>
                </anchor>
              </controlPr>
            </control>
          </mc:Choice>
        </mc:AlternateContent>
        <mc:AlternateContent xmlns:mc="http://schemas.openxmlformats.org/markup-compatibility/2006">
          <mc:Choice Requires="x14">
            <control shapeId="23561" r:id="rId5" name="Check Box 9">
              <controlPr defaultSize="0" autoFill="0" autoLine="0" autoPict="0">
                <anchor moveWithCells="1">
                  <from>
                    <xdr:col>2</xdr:col>
                    <xdr:colOff>107950</xdr:colOff>
                    <xdr:row>13</xdr:row>
                    <xdr:rowOff>0</xdr:rowOff>
                  </from>
                  <to>
                    <xdr:col>2</xdr:col>
                    <xdr:colOff>412750</xdr:colOff>
                    <xdr:row>13</xdr:row>
                    <xdr:rowOff>222250</xdr:rowOff>
                  </to>
                </anchor>
              </controlPr>
            </control>
          </mc:Choice>
        </mc:AlternateContent>
        <mc:AlternateContent xmlns:mc="http://schemas.openxmlformats.org/markup-compatibility/2006">
          <mc:Choice Requires="x14">
            <control shapeId="23562" r:id="rId6" name="Check Box 10">
              <controlPr defaultSize="0" autoFill="0" autoLine="0" autoPict="0">
                <anchor moveWithCells="1">
                  <from>
                    <xdr:col>2</xdr:col>
                    <xdr:colOff>107950</xdr:colOff>
                    <xdr:row>14</xdr:row>
                    <xdr:rowOff>0</xdr:rowOff>
                  </from>
                  <to>
                    <xdr:col>2</xdr:col>
                    <xdr:colOff>412750</xdr:colOff>
                    <xdr:row>14</xdr:row>
                    <xdr:rowOff>222250</xdr:rowOff>
                  </to>
                </anchor>
              </controlPr>
            </control>
          </mc:Choice>
        </mc:AlternateContent>
        <mc:AlternateContent xmlns:mc="http://schemas.openxmlformats.org/markup-compatibility/2006">
          <mc:Choice Requires="x14">
            <control shapeId="23563" r:id="rId7" name="Check Box 11">
              <controlPr defaultSize="0" autoFill="0" autoLine="0" autoPict="0">
                <anchor moveWithCells="1">
                  <from>
                    <xdr:col>2</xdr:col>
                    <xdr:colOff>107950</xdr:colOff>
                    <xdr:row>15</xdr:row>
                    <xdr:rowOff>0</xdr:rowOff>
                  </from>
                  <to>
                    <xdr:col>2</xdr:col>
                    <xdr:colOff>412750</xdr:colOff>
                    <xdr:row>15</xdr:row>
                    <xdr:rowOff>222250</xdr:rowOff>
                  </to>
                </anchor>
              </controlPr>
            </control>
          </mc:Choice>
        </mc:AlternateContent>
        <mc:AlternateContent xmlns:mc="http://schemas.openxmlformats.org/markup-compatibility/2006">
          <mc:Choice Requires="x14">
            <control shapeId="23564" r:id="rId8" name="Check Box 12">
              <controlPr defaultSize="0" autoFill="0" autoLine="0" autoPict="0">
                <anchor moveWithCells="1">
                  <from>
                    <xdr:col>2</xdr:col>
                    <xdr:colOff>107950</xdr:colOff>
                    <xdr:row>16</xdr:row>
                    <xdr:rowOff>0</xdr:rowOff>
                  </from>
                  <to>
                    <xdr:col>2</xdr:col>
                    <xdr:colOff>412750</xdr:colOff>
                    <xdr:row>16</xdr:row>
                    <xdr:rowOff>222250</xdr:rowOff>
                  </to>
                </anchor>
              </controlPr>
            </control>
          </mc:Choice>
        </mc:AlternateContent>
        <mc:AlternateContent xmlns:mc="http://schemas.openxmlformats.org/markup-compatibility/2006">
          <mc:Choice Requires="x14">
            <control shapeId="23565" r:id="rId9" name="Check Box 13">
              <controlPr defaultSize="0" autoFill="0" autoLine="0" autoPict="0">
                <anchor moveWithCells="1">
                  <from>
                    <xdr:col>2</xdr:col>
                    <xdr:colOff>107950</xdr:colOff>
                    <xdr:row>17</xdr:row>
                    <xdr:rowOff>0</xdr:rowOff>
                  </from>
                  <to>
                    <xdr:col>2</xdr:col>
                    <xdr:colOff>412750</xdr:colOff>
                    <xdr:row>17</xdr:row>
                    <xdr:rowOff>222250</xdr:rowOff>
                  </to>
                </anchor>
              </controlPr>
            </control>
          </mc:Choice>
        </mc:AlternateContent>
        <mc:AlternateContent xmlns:mc="http://schemas.openxmlformats.org/markup-compatibility/2006">
          <mc:Choice Requires="x14">
            <control shapeId="23566" r:id="rId10" name="Check Box 14">
              <controlPr defaultSize="0" autoFill="0" autoLine="0" autoPict="0">
                <anchor moveWithCells="1">
                  <from>
                    <xdr:col>2</xdr:col>
                    <xdr:colOff>107950</xdr:colOff>
                    <xdr:row>18</xdr:row>
                    <xdr:rowOff>0</xdr:rowOff>
                  </from>
                  <to>
                    <xdr:col>2</xdr:col>
                    <xdr:colOff>412750</xdr:colOff>
                    <xdr:row>18</xdr:row>
                    <xdr:rowOff>222250</xdr:rowOff>
                  </to>
                </anchor>
              </controlPr>
            </control>
          </mc:Choice>
        </mc:AlternateContent>
        <mc:AlternateContent xmlns:mc="http://schemas.openxmlformats.org/markup-compatibility/2006">
          <mc:Choice Requires="x14">
            <control shapeId="23567" r:id="rId11" name="Check Box 15">
              <controlPr defaultSize="0" autoFill="0" autoLine="0" autoPict="0">
                <anchor moveWithCells="1">
                  <from>
                    <xdr:col>2</xdr:col>
                    <xdr:colOff>107950</xdr:colOff>
                    <xdr:row>19</xdr:row>
                    <xdr:rowOff>0</xdr:rowOff>
                  </from>
                  <to>
                    <xdr:col>2</xdr:col>
                    <xdr:colOff>412750</xdr:colOff>
                    <xdr:row>19</xdr:row>
                    <xdr:rowOff>222250</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2</xdr:col>
                    <xdr:colOff>107950</xdr:colOff>
                    <xdr:row>20</xdr:row>
                    <xdr:rowOff>0</xdr:rowOff>
                  </from>
                  <to>
                    <xdr:col>2</xdr:col>
                    <xdr:colOff>412750</xdr:colOff>
                    <xdr:row>20</xdr:row>
                    <xdr:rowOff>222250</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2</xdr:col>
                    <xdr:colOff>107950</xdr:colOff>
                    <xdr:row>21</xdr:row>
                    <xdr:rowOff>0</xdr:rowOff>
                  </from>
                  <to>
                    <xdr:col>2</xdr:col>
                    <xdr:colOff>412750</xdr:colOff>
                    <xdr:row>21</xdr:row>
                    <xdr:rowOff>222250</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1</xdr:col>
                    <xdr:colOff>107950</xdr:colOff>
                    <xdr:row>13</xdr:row>
                    <xdr:rowOff>0</xdr:rowOff>
                  </from>
                  <to>
                    <xdr:col>1</xdr:col>
                    <xdr:colOff>412750</xdr:colOff>
                    <xdr:row>13</xdr:row>
                    <xdr:rowOff>222250</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1</xdr:col>
                    <xdr:colOff>107950</xdr:colOff>
                    <xdr:row>14</xdr:row>
                    <xdr:rowOff>0</xdr:rowOff>
                  </from>
                  <to>
                    <xdr:col>1</xdr:col>
                    <xdr:colOff>412750</xdr:colOff>
                    <xdr:row>14</xdr:row>
                    <xdr:rowOff>222250</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1</xdr:col>
                    <xdr:colOff>107950</xdr:colOff>
                    <xdr:row>15</xdr:row>
                    <xdr:rowOff>0</xdr:rowOff>
                  </from>
                  <to>
                    <xdr:col>1</xdr:col>
                    <xdr:colOff>412750</xdr:colOff>
                    <xdr:row>15</xdr:row>
                    <xdr:rowOff>222250</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1</xdr:col>
                    <xdr:colOff>107950</xdr:colOff>
                    <xdr:row>16</xdr:row>
                    <xdr:rowOff>0</xdr:rowOff>
                  </from>
                  <to>
                    <xdr:col>1</xdr:col>
                    <xdr:colOff>412750</xdr:colOff>
                    <xdr:row>16</xdr:row>
                    <xdr:rowOff>222250</xdr:rowOff>
                  </to>
                </anchor>
              </controlPr>
            </control>
          </mc:Choice>
        </mc:AlternateContent>
        <mc:AlternateContent xmlns:mc="http://schemas.openxmlformats.org/markup-compatibility/2006">
          <mc:Choice Requires="x14">
            <control shapeId="23574" r:id="rId18" name="Check Box 22">
              <controlPr defaultSize="0" autoFill="0" autoLine="0" autoPict="0">
                <anchor moveWithCells="1">
                  <from>
                    <xdr:col>1</xdr:col>
                    <xdr:colOff>107950</xdr:colOff>
                    <xdr:row>17</xdr:row>
                    <xdr:rowOff>0</xdr:rowOff>
                  </from>
                  <to>
                    <xdr:col>1</xdr:col>
                    <xdr:colOff>412750</xdr:colOff>
                    <xdr:row>17</xdr:row>
                    <xdr:rowOff>222250</xdr:rowOff>
                  </to>
                </anchor>
              </controlPr>
            </control>
          </mc:Choice>
        </mc:AlternateContent>
        <mc:AlternateContent xmlns:mc="http://schemas.openxmlformats.org/markup-compatibility/2006">
          <mc:Choice Requires="x14">
            <control shapeId="23575" r:id="rId19" name="Check Box 23">
              <controlPr defaultSize="0" autoFill="0" autoLine="0" autoPict="0">
                <anchor moveWithCells="1">
                  <from>
                    <xdr:col>1</xdr:col>
                    <xdr:colOff>107950</xdr:colOff>
                    <xdr:row>18</xdr:row>
                    <xdr:rowOff>0</xdr:rowOff>
                  </from>
                  <to>
                    <xdr:col>1</xdr:col>
                    <xdr:colOff>412750</xdr:colOff>
                    <xdr:row>18</xdr:row>
                    <xdr:rowOff>222250</xdr:rowOff>
                  </to>
                </anchor>
              </controlPr>
            </control>
          </mc:Choice>
        </mc:AlternateContent>
        <mc:AlternateContent xmlns:mc="http://schemas.openxmlformats.org/markup-compatibility/2006">
          <mc:Choice Requires="x14">
            <control shapeId="23576" r:id="rId20" name="Check Box 24">
              <controlPr defaultSize="0" autoFill="0" autoLine="0" autoPict="0">
                <anchor moveWithCells="1">
                  <from>
                    <xdr:col>1</xdr:col>
                    <xdr:colOff>107950</xdr:colOff>
                    <xdr:row>19</xdr:row>
                    <xdr:rowOff>0</xdr:rowOff>
                  </from>
                  <to>
                    <xdr:col>1</xdr:col>
                    <xdr:colOff>412750</xdr:colOff>
                    <xdr:row>19</xdr:row>
                    <xdr:rowOff>222250</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1</xdr:col>
                    <xdr:colOff>107950</xdr:colOff>
                    <xdr:row>20</xdr:row>
                    <xdr:rowOff>0</xdr:rowOff>
                  </from>
                  <to>
                    <xdr:col>1</xdr:col>
                    <xdr:colOff>412750</xdr:colOff>
                    <xdr:row>20</xdr:row>
                    <xdr:rowOff>222250</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1</xdr:col>
                    <xdr:colOff>107950</xdr:colOff>
                    <xdr:row>21</xdr:row>
                    <xdr:rowOff>0</xdr:rowOff>
                  </from>
                  <to>
                    <xdr:col>1</xdr:col>
                    <xdr:colOff>412750</xdr:colOff>
                    <xdr:row>21</xdr:row>
                    <xdr:rowOff>222250</xdr:rowOff>
                  </to>
                </anchor>
              </controlPr>
            </control>
          </mc:Choice>
        </mc:AlternateContent>
        <mc:AlternateContent xmlns:mc="http://schemas.openxmlformats.org/markup-compatibility/2006">
          <mc:Choice Requires="x14">
            <control shapeId="23580" r:id="rId23" name="Check Box 28">
              <controlPr defaultSize="0" autoFill="0" autoLine="0" autoPict="0">
                <anchor moveWithCells="1">
                  <from>
                    <xdr:col>1</xdr:col>
                    <xdr:colOff>107950</xdr:colOff>
                    <xdr:row>12</xdr:row>
                    <xdr:rowOff>0</xdr:rowOff>
                  </from>
                  <to>
                    <xdr:col>1</xdr:col>
                    <xdr:colOff>412750</xdr:colOff>
                    <xdr:row>12</xdr:row>
                    <xdr:rowOff>222250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L75"/>
  <sheetViews>
    <sheetView showWhiteSpace="0" zoomScaleNormal="100" workbookViewId="0">
      <selection activeCell="J9" sqref="J9"/>
    </sheetView>
  </sheetViews>
  <sheetFormatPr defaultColWidth="9.1796875" defaultRowHeight="13" x14ac:dyDescent="0.3"/>
  <cols>
    <col min="1" max="1" width="4.26953125" style="423" customWidth="1"/>
    <col min="2" max="2" width="4.54296875" style="423" customWidth="1"/>
    <col min="3" max="3" width="7" style="423" customWidth="1"/>
    <col min="4" max="4" width="6" style="423" bestFit="1" customWidth="1"/>
    <col min="5" max="5" width="6" style="423" customWidth="1"/>
    <col min="6" max="6" width="11.26953125" style="423" customWidth="1"/>
    <col min="7" max="7" width="9.81640625" style="423" customWidth="1"/>
    <col min="8" max="8" width="9.1796875" style="423"/>
    <col min="9" max="9" width="9.81640625" style="423" customWidth="1"/>
    <col min="10" max="10" width="34.453125" style="423" customWidth="1"/>
    <col min="11" max="16384" width="9.1796875" style="423"/>
  </cols>
  <sheetData>
    <row r="1" spans="1:10" ht="14" x14ac:dyDescent="0.3">
      <c r="A1" s="330" t="s">
        <v>446</v>
      </c>
      <c r="B1" s="330"/>
      <c r="C1" s="331"/>
      <c r="D1" s="331"/>
      <c r="E1" s="331"/>
      <c r="F1" s="331"/>
      <c r="G1" s="331"/>
      <c r="H1" s="331"/>
      <c r="I1" s="331"/>
      <c r="J1" s="331"/>
    </row>
    <row r="2" spans="1:10" ht="14" x14ac:dyDescent="0.3">
      <c r="A2" s="332" t="s">
        <v>108</v>
      </c>
      <c r="B2" s="332"/>
      <c r="C2" s="333"/>
      <c r="D2" s="334"/>
      <c r="E2" s="334"/>
      <c r="F2" s="850">
        <f>'Form B-1'!C2</f>
        <v>0</v>
      </c>
      <c r="G2" s="850"/>
      <c r="H2" s="850"/>
      <c r="I2" s="850"/>
      <c r="J2" s="335"/>
    </row>
    <row r="3" spans="1:10" ht="14" x14ac:dyDescent="0.3">
      <c r="A3" s="332" t="s">
        <v>333</v>
      </c>
      <c r="B3" s="332"/>
      <c r="C3" s="333"/>
      <c r="D3" s="336"/>
      <c r="E3" s="334"/>
      <c r="F3" s="850">
        <f>'Form B-1'!C3</f>
        <v>0</v>
      </c>
      <c r="G3" s="850"/>
      <c r="H3" s="850"/>
      <c r="I3" s="850"/>
      <c r="J3" s="336"/>
    </row>
    <row r="4" spans="1:10" x14ac:dyDescent="0.3">
      <c r="A4" s="337"/>
      <c r="B4" s="337"/>
      <c r="C4" s="338"/>
      <c r="D4" s="338"/>
      <c r="E4" s="338"/>
      <c r="F4" s="338"/>
      <c r="G4" s="338"/>
      <c r="J4" s="339"/>
    </row>
    <row r="5" spans="1:10" ht="15.5" x14ac:dyDescent="0.35">
      <c r="A5" s="854" t="s">
        <v>171</v>
      </c>
      <c r="B5" s="854"/>
      <c r="C5" s="854"/>
      <c r="D5" s="854"/>
      <c r="E5" s="854"/>
      <c r="F5" s="854"/>
      <c r="G5" s="854"/>
      <c r="H5" s="854"/>
      <c r="I5" s="854"/>
      <c r="J5" s="854"/>
    </row>
    <row r="7" spans="1:10" x14ac:dyDescent="0.3">
      <c r="A7" s="340" t="s">
        <v>461</v>
      </c>
      <c r="B7" s="340"/>
    </row>
    <row r="8" spans="1:10" x14ac:dyDescent="0.3">
      <c r="A8" s="340" t="s">
        <v>285</v>
      </c>
    </row>
    <row r="9" spans="1:10" s="371" customFormat="1" ht="26.25" customHeight="1" x14ac:dyDescent="0.3">
      <c r="B9" s="441" t="s">
        <v>172</v>
      </c>
      <c r="C9" s="853"/>
      <c r="D9" s="853"/>
      <c r="E9" s="441" t="s">
        <v>173</v>
      </c>
      <c r="F9" s="281"/>
      <c r="J9" s="442"/>
    </row>
    <row r="10" spans="1:10" x14ac:dyDescent="0.3">
      <c r="B10" s="341"/>
      <c r="C10" s="334"/>
      <c r="E10" s="341"/>
      <c r="F10" s="343"/>
      <c r="I10" s="341"/>
      <c r="J10" s="342"/>
    </row>
    <row r="11" spans="1:10" s="371" customFormat="1" ht="29.25" customHeight="1" x14ac:dyDescent="0.3">
      <c r="A11" s="855" t="s">
        <v>174</v>
      </c>
      <c r="B11" s="856"/>
      <c r="C11" s="856"/>
      <c r="D11" s="282"/>
      <c r="E11" s="282"/>
      <c r="F11" s="282"/>
      <c r="G11" s="282"/>
      <c r="H11" s="282"/>
      <c r="I11" s="282"/>
      <c r="J11" s="282"/>
    </row>
    <row r="12" spans="1:10" s="371" customFormat="1" x14ac:dyDescent="0.3">
      <c r="D12" s="282"/>
      <c r="E12" s="282"/>
      <c r="F12" s="282"/>
      <c r="G12" s="282"/>
      <c r="H12" s="282"/>
      <c r="I12" s="282"/>
      <c r="J12" s="282"/>
    </row>
    <row r="13" spans="1:10" s="371" customFormat="1" x14ac:dyDescent="0.3">
      <c r="D13" s="282"/>
      <c r="E13" s="282"/>
      <c r="F13" s="282"/>
      <c r="G13" s="282"/>
      <c r="H13" s="282"/>
      <c r="I13" s="282"/>
      <c r="J13" s="282"/>
    </row>
    <row r="14" spans="1:10" s="371" customFormat="1" x14ac:dyDescent="0.3">
      <c r="D14" s="282"/>
      <c r="E14" s="282"/>
      <c r="F14" s="282"/>
      <c r="G14" s="282"/>
      <c r="H14" s="282"/>
      <c r="I14" s="282"/>
      <c r="J14" s="282"/>
    </row>
    <row r="15" spans="1:10" x14ac:dyDescent="0.3">
      <c r="A15" s="340" t="s">
        <v>175</v>
      </c>
    </row>
    <row r="16" spans="1:10" x14ac:dyDescent="0.3">
      <c r="A16" s="340"/>
    </row>
    <row r="17" spans="1:12" s="422" customFormat="1" ht="20.149999999999999" customHeight="1" x14ac:dyDescent="0.25">
      <c r="A17" s="851" t="s">
        <v>176</v>
      </c>
      <c r="B17" s="852"/>
      <c r="C17" s="852"/>
      <c r="D17" s="852"/>
      <c r="E17" s="852"/>
      <c r="F17" s="852"/>
      <c r="G17" s="852"/>
      <c r="H17" s="852"/>
      <c r="I17" s="852"/>
      <c r="J17" s="283" t="s">
        <v>351</v>
      </c>
    </row>
    <row r="18" spans="1:12" s="422" customFormat="1" ht="20.149999999999999" customHeight="1" x14ac:dyDescent="0.25">
      <c r="A18" s="851" t="s">
        <v>307</v>
      </c>
      <c r="B18" s="852"/>
      <c r="C18" s="852"/>
      <c r="D18" s="852"/>
      <c r="E18" s="852"/>
      <c r="F18" s="852"/>
      <c r="G18" s="852"/>
      <c r="H18" s="852"/>
      <c r="I18" s="859"/>
      <c r="J18" s="286" t="s">
        <v>351</v>
      </c>
    </row>
    <row r="19" spans="1:12" s="422" customFormat="1" ht="20.149999999999999" customHeight="1" x14ac:dyDescent="0.25">
      <c r="A19" s="851" t="s">
        <v>177</v>
      </c>
      <c r="B19" s="852"/>
      <c r="C19" s="852"/>
      <c r="D19" s="852"/>
      <c r="E19" s="852"/>
      <c r="F19" s="852"/>
      <c r="G19" s="852"/>
      <c r="H19" s="852"/>
      <c r="I19" s="852"/>
      <c r="J19" s="283" t="s">
        <v>351</v>
      </c>
    </row>
    <row r="20" spans="1:12" s="422" customFormat="1" ht="20.149999999999999" customHeight="1" x14ac:dyDescent="0.25">
      <c r="A20" s="851" t="s">
        <v>272</v>
      </c>
      <c r="B20" s="852"/>
      <c r="C20" s="852"/>
      <c r="D20" s="852"/>
      <c r="E20" s="852"/>
      <c r="F20" s="852"/>
      <c r="G20" s="852"/>
      <c r="H20" s="852"/>
      <c r="I20" s="852"/>
      <c r="J20" s="283" t="s">
        <v>351</v>
      </c>
    </row>
    <row r="21" spans="1:12" s="422" customFormat="1" ht="20.149999999999999" customHeight="1" x14ac:dyDescent="0.25">
      <c r="A21" s="851" t="s">
        <v>273</v>
      </c>
      <c r="B21" s="857"/>
      <c r="C21" s="857"/>
      <c r="D21" s="857"/>
      <c r="E21" s="857"/>
      <c r="F21" s="857"/>
      <c r="G21" s="857"/>
      <c r="H21" s="857"/>
      <c r="I21" s="858"/>
      <c r="J21" s="369" t="s">
        <v>351</v>
      </c>
    </row>
    <row r="22" spans="1:12" s="422" customFormat="1" ht="20.149999999999999" customHeight="1" x14ac:dyDescent="0.25">
      <c r="A22" s="851" t="s">
        <v>178</v>
      </c>
      <c r="B22" s="852"/>
      <c r="C22" s="852"/>
      <c r="D22" s="852"/>
      <c r="E22" s="852"/>
      <c r="F22" s="852"/>
      <c r="G22" s="852"/>
      <c r="H22" s="852"/>
      <c r="I22" s="852"/>
      <c r="J22" s="370" t="s">
        <v>351</v>
      </c>
      <c r="K22" s="422" t="s">
        <v>351</v>
      </c>
      <c r="L22" s="422" t="s">
        <v>351</v>
      </c>
    </row>
    <row r="23" spans="1:12" s="422" customFormat="1" ht="20.149999999999999" customHeight="1" x14ac:dyDescent="0.25">
      <c r="A23" s="851" t="s">
        <v>179</v>
      </c>
      <c r="B23" s="852"/>
      <c r="C23" s="852"/>
      <c r="D23" s="852"/>
      <c r="E23" s="852"/>
      <c r="F23" s="852"/>
      <c r="G23" s="852"/>
      <c r="H23" s="852"/>
      <c r="I23" s="852"/>
      <c r="J23" s="370" t="s">
        <v>351</v>
      </c>
      <c r="L23" s="422" t="s">
        <v>351</v>
      </c>
    </row>
    <row r="24" spans="1:12" s="422" customFormat="1" ht="20.149999999999999" customHeight="1" x14ac:dyDescent="0.25">
      <c r="A24" s="851" t="s">
        <v>180</v>
      </c>
      <c r="B24" s="852"/>
      <c r="C24" s="852"/>
      <c r="D24" s="852"/>
      <c r="E24" s="852"/>
      <c r="F24" s="852"/>
      <c r="G24" s="852"/>
      <c r="H24" s="852"/>
      <c r="I24" s="852"/>
      <c r="J24" s="284" t="s">
        <v>351</v>
      </c>
    </row>
    <row r="25" spans="1:12" s="422" customFormat="1" ht="20.149999999999999" customHeight="1" x14ac:dyDescent="0.25">
      <c r="A25" s="851" t="s">
        <v>181</v>
      </c>
      <c r="B25" s="852"/>
      <c r="C25" s="852"/>
      <c r="D25" s="852"/>
      <c r="E25" s="852"/>
      <c r="F25" s="852"/>
      <c r="G25" s="852"/>
      <c r="H25" s="852"/>
      <c r="I25" s="852"/>
      <c r="J25" s="285" t="s">
        <v>351</v>
      </c>
      <c r="K25" s="422" t="s">
        <v>351</v>
      </c>
      <c r="L25" s="422" t="s">
        <v>351</v>
      </c>
    </row>
    <row r="26" spans="1:12" s="422" customFormat="1" ht="30" customHeight="1" x14ac:dyDescent="0.25">
      <c r="A26" s="851" t="s">
        <v>182</v>
      </c>
      <c r="B26" s="852"/>
      <c r="C26" s="852"/>
      <c r="D26" s="852"/>
      <c r="E26" s="852"/>
      <c r="F26" s="852"/>
      <c r="G26" s="852"/>
      <c r="H26" s="852"/>
      <c r="I26" s="852" t="e">
        <f>E25/E24</f>
        <v>#DIV/0!</v>
      </c>
      <c r="J26" s="344" t="e">
        <f>J25/J24</f>
        <v>#VALUE!</v>
      </c>
    </row>
    <row r="27" spans="1:12" s="422" customFormat="1" ht="20.149999999999999" customHeight="1" x14ac:dyDescent="0.25">
      <c r="A27" s="851" t="s">
        <v>183</v>
      </c>
      <c r="B27" s="852"/>
      <c r="C27" s="852"/>
      <c r="D27" s="852"/>
      <c r="E27" s="852"/>
      <c r="F27" s="852"/>
      <c r="G27" s="852"/>
      <c r="H27" s="852"/>
      <c r="I27" s="852" t="e">
        <f>I26*12</f>
        <v>#DIV/0!</v>
      </c>
      <c r="J27" s="344" t="e">
        <f>J26*12</f>
        <v>#VALUE!</v>
      </c>
    </row>
    <row r="28" spans="1:12" s="422" customFormat="1" ht="20.149999999999999" customHeight="1" x14ac:dyDescent="0.25">
      <c r="A28" s="851" t="s">
        <v>184</v>
      </c>
      <c r="B28" s="852"/>
      <c r="C28" s="852"/>
      <c r="D28" s="852"/>
      <c r="E28" s="852"/>
      <c r="F28" s="852"/>
      <c r="G28" s="852"/>
      <c r="H28" s="852"/>
      <c r="I28" s="852" t="e">
        <f>E25+I27</f>
        <v>#DIV/0!</v>
      </c>
      <c r="J28" s="344" t="e">
        <f>J25+J27</f>
        <v>#VALUE!</v>
      </c>
    </row>
    <row r="29" spans="1:12" s="422" customFormat="1" ht="30" customHeight="1" x14ac:dyDescent="0.25">
      <c r="A29" s="851" t="s">
        <v>185</v>
      </c>
      <c r="B29" s="852"/>
      <c r="C29" s="852"/>
      <c r="D29" s="852"/>
      <c r="E29" s="852"/>
      <c r="F29" s="852"/>
      <c r="G29" s="852"/>
      <c r="H29" s="852"/>
      <c r="I29" s="852">
        <f>E24+12</f>
        <v>12</v>
      </c>
      <c r="J29" s="353" t="e">
        <f>J24+12</f>
        <v>#VALUE!</v>
      </c>
    </row>
    <row r="30" spans="1:12" s="422" customFormat="1" ht="30" customHeight="1" x14ac:dyDescent="0.25">
      <c r="A30" s="851" t="s">
        <v>186</v>
      </c>
      <c r="B30" s="852"/>
      <c r="C30" s="852"/>
      <c r="D30" s="852"/>
      <c r="E30" s="852"/>
      <c r="F30" s="852"/>
      <c r="G30" s="852"/>
      <c r="H30" s="852"/>
      <c r="I30" s="852" t="e">
        <f>I27/12</f>
        <v>#DIV/0!</v>
      </c>
      <c r="J30" s="345" t="e">
        <f>J29/12</f>
        <v>#VALUE!</v>
      </c>
    </row>
    <row r="31" spans="1:12" s="422" customFormat="1" ht="30" customHeight="1" x14ac:dyDescent="0.25">
      <c r="A31" s="851" t="s">
        <v>187</v>
      </c>
      <c r="B31" s="868"/>
      <c r="C31" s="868"/>
      <c r="D31" s="868"/>
      <c r="E31" s="868"/>
      <c r="F31" s="868"/>
      <c r="G31" s="868"/>
      <c r="H31" s="868"/>
      <c r="I31" s="869"/>
      <c r="J31" s="443" t="s">
        <v>351</v>
      </c>
    </row>
    <row r="32" spans="1:12" s="422" customFormat="1" ht="30" customHeight="1" x14ac:dyDescent="0.25">
      <c r="A32" s="851" t="s">
        <v>360</v>
      </c>
      <c r="B32" s="868"/>
      <c r="C32" s="868"/>
      <c r="D32" s="868"/>
      <c r="E32" s="868"/>
      <c r="F32" s="868"/>
      <c r="G32" s="868"/>
      <c r="H32" s="868"/>
      <c r="I32" s="869"/>
      <c r="J32" s="444" t="s">
        <v>351</v>
      </c>
    </row>
    <row r="33" spans="1:10" s="422" customFormat="1" ht="30" customHeight="1" x14ac:dyDescent="0.25">
      <c r="A33" s="851" t="s">
        <v>189</v>
      </c>
      <c r="B33" s="852"/>
      <c r="C33" s="852"/>
      <c r="D33" s="852"/>
      <c r="E33" s="852"/>
      <c r="F33" s="852"/>
      <c r="G33" s="852"/>
      <c r="H33" s="852"/>
      <c r="I33" s="852">
        <f>I29/12</f>
        <v>1</v>
      </c>
      <c r="J33" s="346" t="e">
        <f>J30-J31</f>
        <v>#VALUE!</v>
      </c>
    </row>
    <row r="34" spans="1:10" s="422" customFormat="1" ht="30" customHeight="1" x14ac:dyDescent="0.25">
      <c r="A34" s="851" t="s">
        <v>190</v>
      </c>
      <c r="B34" s="852"/>
      <c r="C34" s="852"/>
      <c r="D34" s="852"/>
      <c r="E34" s="852"/>
      <c r="F34" s="852"/>
      <c r="G34" s="852"/>
      <c r="H34" s="852"/>
      <c r="I34" s="852" t="e">
        <f>I30/12</f>
        <v>#DIV/0!</v>
      </c>
      <c r="J34" s="344" t="e">
        <f>J28-J32</f>
        <v>#VALUE!</v>
      </c>
    </row>
    <row r="35" spans="1:10" s="422" customFormat="1" ht="30" customHeight="1" x14ac:dyDescent="0.25">
      <c r="A35" s="368"/>
      <c r="B35" s="368"/>
      <c r="C35" s="368"/>
      <c r="D35" s="368"/>
      <c r="E35" s="368"/>
      <c r="F35" s="368"/>
      <c r="G35" s="368"/>
      <c r="H35" s="368"/>
      <c r="I35" s="368"/>
      <c r="J35" s="347"/>
    </row>
    <row r="36" spans="1:10" s="422" customFormat="1" ht="30" customHeight="1" x14ac:dyDescent="0.25">
      <c r="A36" s="870" t="s">
        <v>362</v>
      </c>
      <c r="B36" s="870"/>
      <c r="C36" s="870"/>
      <c r="D36" s="870"/>
      <c r="E36" s="870"/>
      <c r="F36" s="870"/>
      <c r="G36" s="871"/>
      <c r="H36" s="871"/>
      <c r="I36" s="368"/>
      <c r="J36" s="347"/>
    </row>
    <row r="37" spans="1:10" s="422" customFormat="1" ht="30" customHeight="1" x14ac:dyDescent="0.25">
      <c r="A37" s="870" t="s">
        <v>363</v>
      </c>
      <c r="B37" s="870"/>
      <c r="C37" s="870"/>
      <c r="D37" s="870"/>
      <c r="E37" s="870"/>
      <c r="F37" s="870"/>
      <c r="G37" s="872"/>
      <c r="H37" s="872"/>
      <c r="I37" s="368"/>
      <c r="J37" s="347"/>
    </row>
    <row r="39" spans="1:10" x14ac:dyDescent="0.3">
      <c r="A39" s="348" t="s">
        <v>282</v>
      </c>
    </row>
    <row r="40" spans="1:10" s="371" customFormat="1" ht="21" customHeight="1" x14ac:dyDescent="0.3">
      <c r="A40" s="282"/>
      <c r="B40" s="354"/>
      <c r="C40" s="355" t="s">
        <v>280</v>
      </c>
      <c r="D40" s="282"/>
      <c r="E40" s="356"/>
      <c r="F40" s="355" t="s">
        <v>281</v>
      </c>
      <c r="G40" s="853"/>
      <c r="H40" s="853"/>
    </row>
    <row r="42" spans="1:10" ht="24.75" customHeight="1" x14ac:dyDescent="0.3">
      <c r="A42" s="863" t="s">
        <v>191</v>
      </c>
      <c r="B42" s="864"/>
      <c r="C42" s="864"/>
      <c r="D42" s="864"/>
      <c r="E42" s="864"/>
      <c r="F42" s="864"/>
      <c r="G42" s="864"/>
      <c r="H42" s="864"/>
      <c r="I42" s="864"/>
      <c r="J42" s="864"/>
    </row>
    <row r="43" spans="1:10" s="371" customFormat="1" ht="21" customHeight="1" x14ac:dyDescent="0.3">
      <c r="A43" s="282"/>
      <c r="B43" s="354"/>
      <c r="C43" s="355" t="s">
        <v>192</v>
      </c>
      <c r="D43" s="282"/>
      <c r="E43" s="356"/>
      <c r="F43" s="355" t="s">
        <v>193</v>
      </c>
      <c r="G43" s="282"/>
      <c r="H43" s="282"/>
      <c r="I43" s="282"/>
      <c r="J43" s="282"/>
    </row>
    <row r="44" spans="1:10" s="371" customFormat="1" ht="18" customHeight="1" x14ac:dyDescent="0.3">
      <c r="A44" s="282"/>
      <c r="B44" s="354"/>
      <c r="C44" s="355" t="s">
        <v>194</v>
      </c>
      <c r="D44" s="282"/>
      <c r="E44" s="356"/>
      <c r="F44" s="355" t="s">
        <v>195</v>
      </c>
      <c r="G44" s="861"/>
      <c r="H44" s="861"/>
      <c r="I44" s="861"/>
      <c r="J44" s="861"/>
    </row>
    <row r="45" spans="1:10" x14ac:dyDescent="0.3">
      <c r="C45" s="349"/>
    </row>
    <row r="46" spans="1:10" x14ac:dyDescent="0.3">
      <c r="A46" s="348" t="s">
        <v>196</v>
      </c>
      <c r="B46" s="348"/>
      <c r="C46" s="349"/>
      <c r="G46" s="348" t="s">
        <v>320</v>
      </c>
    </row>
    <row r="47" spans="1:10" s="371" customFormat="1" ht="21" customHeight="1" x14ac:dyDescent="0.3">
      <c r="A47" s="282"/>
      <c r="B47" s="354"/>
      <c r="C47" s="355" t="s">
        <v>197</v>
      </c>
      <c r="D47" s="282"/>
      <c r="E47" s="282"/>
      <c r="F47" s="282"/>
      <c r="H47" s="445"/>
      <c r="I47" s="446" t="s">
        <v>321</v>
      </c>
      <c r="J47" s="420"/>
    </row>
    <row r="48" spans="1:10" s="371" customFormat="1" ht="19.5" customHeight="1" x14ac:dyDescent="0.3">
      <c r="A48" s="282"/>
      <c r="B48" s="354"/>
      <c r="C48" s="355" t="s">
        <v>274</v>
      </c>
      <c r="D48" s="282"/>
      <c r="E48" s="282"/>
      <c r="F48" s="282"/>
      <c r="H48" s="445"/>
      <c r="I48" s="446" t="s">
        <v>322</v>
      </c>
      <c r="J48" s="420"/>
    </row>
    <row r="49" spans="1:10" s="371" customFormat="1" ht="20.25" customHeight="1" x14ac:dyDescent="0.3">
      <c r="C49" s="447"/>
      <c r="H49" s="441"/>
      <c r="I49" s="446" t="s">
        <v>323</v>
      </c>
      <c r="J49" s="420"/>
    </row>
    <row r="50" spans="1:10" ht="15.75" customHeight="1" x14ac:dyDescent="0.3">
      <c r="A50" s="348" t="s">
        <v>198</v>
      </c>
      <c r="B50" s="348"/>
    </row>
    <row r="51" spans="1:10" ht="52.5" customHeight="1" x14ac:dyDescent="0.3">
      <c r="A51" s="865" t="s">
        <v>199</v>
      </c>
      <c r="B51" s="866"/>
      <c r="C51" s="866"/>
      <c r="D51" s="866"/>
      <c r="E51" s="866"/>
      <c r="F51" s="866"/>
      <c r="G51" s="866"/>
      <c r="H51" s="867"/>
      <c r="I51" s="867"/>
      <c r="J51" s="867"/>
    </row>
    <row r="52" spans="1:10" s="371" customFormat="1" x14ac:dyDescent="0.3">
      <c r="A52" s="448" t="s">
        <v>200</v>
      </c>
      <c r="B52" s="449"/>
      <c r="C52" s="862"/>
      <c r="D52" s="862"/>
      <c r="E52" s="449"/>
      <c r="F52" s="449"/>
      <c r="G52" s="450" t="s">
        <v>201</v>
      </c>
      <c r="H52" s="862"/>
      <c r="I52" s="862"/>
    </row>
    <row r="53" spans="1:10" ht="18.75" customHeight="1" x14ac:dyDescent="0.3">
      <c r="A53" s="860"/>
      <c r="B53" s="860"/>
      <c r="C53" s="860"/>
      <c r="D53" s="860"/>
      <c r="E53" s="860"/>
      <c r="F53" s="860"/>
      <c r="G53" s="860"/>
      <c r="H53" s="860"/>
      <c r="I53" s="860"/>
      <c r="J53" s="860"/>
    </row>
    <row r="54" spans="1:10" s="371" customFormat="1" ht="18.75" customHeight="1" x14ac:dyDescent="0.3">
      <c r="A54" s="862"/>
      <c r="B54" s="862"/>
      <c r="C54" s="862"/>
      <c r="D54" s="862"/>
      <c r="E54" s="862"/>
      <c r="F54" s="862"/>
      <c r="G54" s="862"/>
      <c r="H54" s="862"/>
      <c r="I54" s="862"/>
      <c r="J54" s="862"/>
    </row>
    <row r="55" spans="1:10" s="371" customFormat="1" ht="18.75" customHeight="1" x14ac:dyDescent="0.3">
      <c r="A55" s="862"/>
      <c r="B55" s="862"/>
      <c r="C55" s="862"/>
      <c r="D55" s="862"/>
      <c r="E55" s="862"/>
      <c r="F55" s="862"/>
      <c r="G55" s="862"/>
      <c r="H55" s="862"/>
      <c r="I55" s="862"/>
      <c r="J55" s="862"/>
    </row>
    <row r="56" spans="1:10" s="371" customFormat="1" ht="18.75" customHeight="1" x14ac:dyDescent="0.3">
      <c r="A56" s="862"/>
      <c r="B56" s="862"/>
      <c r="C56" s="862"/>
      <c r="D56" s="862"/>
      <c r="E56" s="862"/>
      <c r="F56" s="862"/>
      <c r="G56" s="862"/>
      <c r="H56" s="862"/>
      <c r="I56" s="862"/>
      <c r="J56" s="862"/>
    </row>
    <row r="58" spans="1:10" ht="14" x14ac:dyDescent="0.3">
      <c r="A58" s="350" t="s">
        <v>202</v>
      </c>
      <c r="B58" s="351"/>
      <c r="C58" s="351"/>
    </row>
    <row r="59" spans="1:10" x14ac:dyDescent="0.3">
      <c r="A59" s="440" t="s">
        <v>203</v>
      </c>
      <c r="B59" s="351"/>
      <c r="C59" s="351"/>
    </row>
    <row r="60" spans="1:10" ht="14" x14ac:dyDescent="0.3">
      <c r="A60" s="352"/>
      <c r="B60" s="351"/>
      <c r="C60" s="351"/>
    </row>
    <row r="61" spans="1:10" x14ac:dyDescent="0.3">
      <c r="A61" s="877" t="s">
        <v>204</v>
      </c>
      <c r="B61" s="878"/>
      <c r="C61" s="878"/>
      <c r="D61" s="878"/>
      <c r="E61" s="877" t="s">
        <v>201</v>
      </c>
      <c r="F61" s="878"/>
      <c r="G61" s="879" t="s">
        <v>205</v>
      </c>
      <c r="H61" s="880"/>
      <c r="I61" s="880"/>
      <c r="J61" s="881"/>
    </row>
    <row r="62" spans="1:10" x14ac:dyDescent="0.3">
      <c r="A62" s="882" t="s">
        <v>206</v>
      </c>
      <c r="B62" s="883"/>
      <c r="C62" s="883"/>
      <c r="D62" s="883"/>
      <c r="E62" s="882"/>
      <c r="F62" s="883"/>
      <c r="G62" s="884" t="s">
        <v>207</v>
      </c>
      <c r="H62" s="860"/>
      <c r="I62" s="860"/>
      <c r="J62" s="885"/>
    </row>
    <row r="63" spans="1:10" ht="66" customHeight="1" x14ac:dyDescent="0.3">
      <c r="A63" s="873">
        <v>5</v>
      </c>
      <c r="B63" s="874"/>
      <c r="C63" s="874"/>
      <c r="D63" s="874"/>
      <c r="E63" s="873" t="s">
        <v>208</v>
      </c>
      <c r="F63" s="874"/>
      <c r="G63" s="875" t="s">
        <v>334</v>
      </c>
      <c r="H63" s="876"/>
      <c r="I63" s="876"/>
      <c r="J63" s="876"/>
    </row>
    <row r="64" spans="1:10" ht="66" customHeight="1" x14ac:dyDescent="0.3">
      <c r="A64" s="873">
        <v>4</v>
      </c>
      <c r="B64" s="874"/>
      <c r="C64" s="874"/>
      <c r="D64" s="874"/>
      <c r="E64" s="873" t="s">
        <v>209</v>
      </c>
      <c r="F64" s="874"/>
      <c r="G64" s="875" t="s">
        <v>335</v>
      </c>
      <c r="H64" s="876"/>
      <c r="I64" s="876"/>
      <c r="J64" s="876"/>
    </row>
    <row r="65" spans="1:10" ht="69" customHeight="1" x14ac:dyDescent="0.3">
      <c r="A65" s="873">
        <v>3</v>
      </c>
      <c r="B65" s="874"/>
      <c r="C65" s="874"/>
      <c r="D65" s="874"/>
      <c r="E65" s="873" t="s">
        <v>210</v>
      </c>
      <c r="F65" s="874"/>
      <c r="G65" s="875" t="s">
        <v>336</v>
      </c>
      <c r="H65" s="876"/>
      <c r="I65" s="876"/>
      <c r="J65" s="876"/>
    </row>
    <row r="66" spans="1:10" ht="77.25" customHeight="1" x14ac:dyDescent="0.3">
      <c r="A66" s="873">
        <v>2</v>
      </c>
      <c r="B66" s="874"/>
      <c r="C66" s="874"/>
      <c r="D66" s="874"/>
      <c r="E66" s="873" t="s">
        <v>211</v>
      </c>
      <c r="F66" s="874"/>
      <c r="G66" s="875" t="s">
        <v>337</v>
      </c>
      <c r="H66" s="876"/>
      <c r="I66" s="876"/>
      <c r="J66" s="876"/>
    </row>
    <row r="67" spans="1:10" ht="66.75" customHeight="1" x14ac:dyDescent="0.3">
      <c r="A67" s="873">
        <v>1</v>
      </c>
      <c r="B67" s="874"/>
      <c r="C67" s="874"/>
      <c r="D67" s="874"/>
      <c r="E67" s="873" t="s">
        <v>212</v>
      </c>
      <c r="F67" s="874"/>
      <c r="G67" s="875" t="s">
        <v>338</v>
      </c>
      <c r="H67" s="876"/>
      <c r="I67" s="876"/>
      <c r="J67" s="876"/>
    </row>
    <row r="68" spans="1:10" ht="66.75" customHeight="1" x14ac:dyDescent="0.3"/>
    <row r="69" spans="1:10" ht="81" customHeight="1" x14ac:dyDescent="0.3"/>
    <row r="70" spans="1:10" ht="68.25" customHeight="1" x14ac:dyDescent="0.3"/>
    <row r="71" spans="1:10" x14ac:dyDescent="0.3">
      <c r="B71" s="423">
        <v>1</v>
      </c>
      <c r="F71" s="423" t="s">
        <v>208</v>
      </c>
    </row>
    <row r="72" spans="1:10" x14ac:dyDescent="0.3">
      <c r="B72" s="423">
        <v>2</v>
      </c>
      <c r="F72" s="423" t="s">
        <v>271</v>
      </c>
    </row>
    <row r="73" spans="1:10" x14ac:dyDescent="0.3">
      <c r="B73" s="423">
        <v>3</v>
      </c>
      <c r="F73" s="423" t="s">
        <v>210</v>
      </c>
    </row>
    <row r="74" spans="1:10" x14ac:dyDescent="0.3">
      <c r="B74" s="423">
        <v>4</v>
      </c>
      <c r="F74" s="423" t="s">
        <v>211</v>
      </c>
    </row>
    <row r="75" spans="1:10" x14ac:dyDescent="0.3">
      <c r="B75" s="423">
        <v>5</v>
      </c>
      <c r="F75" s="423" t="s">
        <v>212</v>
      </c>
    </row>
  </sheetData>
  <sheetProtection algorithmName="SHA-512" hashValue="j5IKbhp26BeoYdrtE0O6XBUZidPgSxzxwqJhjjHKARUtXLrl13bn1fz0ihpGUXPqaloCEs0zkIASVQxjednRbw==" saltValue="1GBnpzlKtvVIDRiEvVlqKw==" spinCount="100000" sheet="1" objects="1" scenarios="1" insertRows="0"/>
  <mergeCells count="58">
    <mergeCell ref="A67:D67"/>
    <mergeCell ref="E67:F67"/>
    <mergeCell ref="G67:J67"/>
    <mergeCell ref="A65:D65"/>
    <mergeCell ref="E65:F65"/>
    <mergeCell ref="G65:J65"/>
    <mergeCell ref="A66:D66"/>
    <mergeCell ref="E66:F66"/>
    <mergeCell ref="G66:J66"/>
    <mergeCell ref="A64:D64"/>
    <mergeCell ref="E64:F64"/>
    <mergeCell ref="G64:J64"/>
    <mergeCell ref="A56:J56"/>
    <mergeCell ref="A61:D61"/>
    <mergeCell ref="E61:F61"/>
    <mergeCell ref="G61:J61"/>
    <mergeCell ref="A62:D62"/>
    <mergeCell ref="E62:F62"/>
    <mergeCell ref="G62:J62"/>
    <mergeCell ref="A63:D63"/>
    <mergeCell ref="E63:F63"/>
    <mergeCell ref="G63:J63"/>
    <mergeCell ref="A54:J54"/>
    <mergeCell ref="A55:J55"/>
    <mergeCell ref="A30:I30"/>
    <mergeCell ref="C52:D52"/>
    <mergeCell ref="H52:I52"/>
    <mergeCell ref="A33:I33"/>
    <mergeCell ref="A34:I34"/>
    <mergeCell ref="A42:J42"/>
    <mergeCell ref="A51:J51"/>
    <mergeCell ref="A31:I31"/>
    <mergeCell ref="A32:I32"/>
    <mergeCell ref="A37:F37"/>
    <mergeCell ref="A36:F36"/>
    <mergeCell ref="G36:H36"/>
    <mergeCell ref="G37:H37"/>
    <mergeCell ref="A18:I18"/>
    <mergeCell ref="A53:J53"/>
    <mergeCell ref="G40:H40"/>
    <mergeCell ref="G44:J44"/>
    <mergeCell ref="A29:I29"/>
    <mergeCell ref="F3:I3"/>
    <mergeCell ref="F2:I2"/>
    <mergeCell ref="A26:I26"/>
    <mergeCell ref="A27:I27"/>
    <mergeCell ref="A28:I28"/>
    <mergeCell ref="C9:D9"/>
    <mergeCell ref="A5:J5"/>
    <mergeCell ref="A11:C11"/>
    <mergeCell ref="A17:I17"/>
    <mergeCell ref="A19:I19"/>
    <mergeCell ref="A20:I20"/>
    <mergeCell ref="A25:I25"/>
    <mergeCell ref="A22:I22"/>
    <mergeCell ref="A23:I23"/>
    <mergeCell ref="A24:I24"/>
    <mergeCell ref="A21:I21"/>
  </mergeCells>
  <phoneticPr fontId="19" type="noConversion"/>
  <dataValidations count="2">
    <dataValidation type="list" allowBlank="1" showInputMessage="1" showErrorMessage="1" sqref="C52:D52" xr:uid="{00000000-0002-0000-1100-000000000000}">
      <formula1>$B$71:$B$76</formula1>
    </dataValidation>
    <dataValidation type="list" allowBlank="1" showInputMessage="1" showErrorMessage="1" sqref="H52:I52" xr:uid="{00000000-0002-0000-1100-000001000000}">
      <formula1>$F$71:$F$75</formula1>
    </dataValidation>
  </dataValidations>
  <pageMargins left="0.75" right="0.75" top="1" bottom="1" header="0.5" footer="0.5"/>
  <pageSetup scale="83" orientation="portrait" r:id="rId1"/>
  <headerFooter alignWithMargins="0">
    <oddFooter>&amp;LMaryland Department of Transportation
Maryland Transit Administration
Office of Local Tranist Support&amp;C&amp;D&amp;R&amp;F
&amp;A</oddFooter>
  </headerFooter>
  <rowBreaks count="2" manualBreakCount="2">
    <brk id="37" max="16383" man="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38100</xdr:colOff>
                    <xdr:row>42</xdr:row>
                    <xdr:rowOff>19050</xdr:rowOff>
                  </from>
                  <to>
                    <xdr:col>2</xdr:col>
                    <xdr:colOff>38100</xdr:colOff>
                    <xdr:row>42</xdr:row>
                    <xdr:rowOff>241300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76200</xdr:colOff>
                    <xdr:row>42</xdr:row>
                    <xdr:rowOff>19050</xdr:rowOff>
                  </from>
                  <to>
                    <xdr:col>4</xdr:col>
                    <xdr:colOff>381000</xdr:colOff>
                    <xdr:row>43</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38100</xdr:colOff>
                    <xdr:row>43</xdr:row>
                    <xdr:rowOff>19050</xdr:rowOff>
                  </from>
                  <to>
                    <xdr:col>2</xdr:col>
                    <xdr:colOff>38100</xdr:colOff>
                    <xdr:row>44</xdr:row>
                    <xdr:rowOff>12700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xdr:col>
                    <xdr:colOff>76200</xdr:colOff>
                    <xdr:row>43</xdr:row>
                    <xdr:rowOff>12700</xdr:rowOff>
                  </from>
                  <to>
                    <xdr:col>4</xdr:col>
                    <xdr:colOff>381000</xdr:colOff>
                    <xdr:row>44</xdr:row>
                    <xdr:rowOff>31750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38100</xdr:colOff>
                    <xdr:row>46</xdr:row>
                    <xdr:rowOff>19050</xdr:rowOff>
                  </from>
                  <to>
                    <xdr:col>2</xdr:col>
                    <xdr:colOff>38100</xdr:colOff>
                    <xdr:row>46</xdr:row>
                    <xdr:rowOff>241300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38100</xdr:colOff>
                    <xdr:row>47</xdr:row>
                    <xdr:rowOff>19050</xdr:rowOff>
                  </from>
                  <to>
                    <xdr:col>2</xdr:col>
                    <xdr:colOff>38100</xdr:colOff>
                    <xdr:row>47</xdr:row>
                    <xdr:rowOff>241300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107950</xdr:colOff>
                    <xdr:row>10</xdr:row>
                    <xdr:rowOff>184150</xdr:rowOff>
                  </from>
                  <to>
                    <xdr:col>5</xdr:col>
                    <xdr:colOff>209550</xdr:colOff>
                    <xdr:row>11</xdr:row>
                    <xdr:rowOff>57150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247650</xdr:colOff>
                    <xdr:row>10</xdr:row>
                    <xdr:rowOff>171450</xdr:rowOff>
                  </from>
                  <to>
                    <xdr:col>7</xdr:col>
                    <xdr:colOff>152400</xdr:colOff>
                    <xdr:row>11</xdr:row>
                    <xdr:rowOff>50800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7</xdr:col>
                    <xdr:colOff>260350</xdr:colOff>
                    <xdr:row>10</xdr:row>
                    <xdr:rowOff>184150</xdr:rowOff>
                  </from>
                  <to>
                    <xdr:col>9</xdr:col>
                    <xdr:colOff>419100</xdr:colOff>
                    <xdr:row>11</xdr:row>
                    <xdr:rowOff>57150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xdr:col>
                    <xdr:colOff>107950</xdr:colOff>
                    <xdr:row>11</xdr:row>
                    <xdr:rowOff>57150</xdr:rowOff>
                  </from>
                  <to>
                    <xdr:col>5</xdr:col>
                    <xdr:colOff>146050</xdr:colOff>
                    <xdr:row>12</xdr:row>
                    <xdr:rowOff>107950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5</xdr:col>
                    <xdr:colOff>247650</xdr:colOff>
                    <xdr:row>11</xdr:row>
                    <xdr:rowOff>38100</xdr:rowOff>
                  </from>
                  <to>
                    <xdr:col>7</xdr:col>
                    <xdr:colOff>0</xdr:colOff>
                    <xdr:row>12</xdr:row>
                    <xdr:rowOff>95250</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7</xdr:col>
                    <xdr:colOff>260350</xdr:colOff>
                    <xdr:row>11</xdr:row>
                    <xdr:rowOff>57150</xdr:rowOff>
                  </from>
                  <to>
                    <xdr:col>9</xdr:col>
                    <xdr:colOff>114300</xdr:colOff>
                    <xdr:row>12</xdr:row>
                    <xdr:rowOff>114300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9</xdr:col>
                    <xdr:colOff>431800</xdr:colOff>
                    <xdr:row>11</xdr:row>
                    <xdr:rowOff>57150</xdr:rowOff>
                  </from>
                  <to>
                    <xdr:col>9</xdr:col>
                    <xdr:colOff>1555750</xdr:colOff>
                    <xdr:row>12</xdr:row>
                    <xdr:rowOff>114300</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9</xdr:col>
                    <xdr:colOff>431800</xdr:colOff>
                    <xdr:row>10</xdr:row>
                    <xdr:rowOff>171450</xdr:rowOff>
                  </from>
                  <to>
                    <xdr:col>9</xdr:col>
                    <xdr:colOff>1689100</xdr:colOff>
                    <xdr:row>11</xdr:row>
                    <xdr:rowOff>50800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38100</xdr:colOff>
                    <xdr:row>39</xdr:row>
                    <xdr:rowOff>19050</xdr:rowOff>
                  </from>
                  <to>
                    <xdr:col>2</xdr:col>
                    <xdr:colOff>38100</xdr:colOff>
                    <xdr:row>39</xdr:row>
                    <xdr:rowOff>241300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4</xdr:col>
                    <xdr:colOff>76200</xdr:colOff>
                    <xdr:row>39</xdr:row>
                    <xdr:rowOff>19050</xdr:rowOff>
                  </from>
                  <to>
                    <xdr:col>4</xdr:col>
                    <xdr:colOff>381000</xdr:colOff>
                    <xdr:row>40</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from>
                    <xdr:col>3</xdr:col>
                    <xdr:colOff>95250</xdr:colOff>
                    <xdr:row>12</xdr:row>
                    <xdr:rowOff>69850</xdr:rowOff>
                  </from>
                  <to>
                    <xdr:col>5</xdr:col>
                    <xdr:colOff>609600</xdr:colOff>
                    <xdr:row>13</xdr:row>
                    <xdr:rowOff>152400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dimension ref="A1:M182"/>
  <sheetViews>
    <sheetView view="pageLayout" zoomScaleNormal="100" workbookViewId="0">
      <selection activeCell="A133" sqref="A133:J133"/>
    </sheetView>
  </sheetViews>
  <sheetFormatPr defaultColWidth="9.1796875" defaultRowHeight="14" x14ac:dyDescent="0.35"/>
  <cols>
    <col min="1" max="1" width="27.7265625" style="173" customWidth="1"/>
    <col min="2" max="2" width="9.1796875" style="173"/>
    <col min="3" max="3" width="10.81640625" style="173" customWidth="1"/>
    <col min="4" max="16384" width="9.1796875" style="173"/>
  </cols>
  <sheetData>
    <row r="1" spans="1:13" s="225" customFormat="1" x14ac:dyDescent="0.35">
      <c r="A1" s="900" t="s">
        <v>237</v>
      </c>
      <c r="B1" s="900"/>
      <c r="C1" s="900"/>
      <c r="D1" s="900"/>
      <c r="E1" s="900"/>
      <c r="F1" s="900"/>
      <c r="G1" s="900"/>
      <c r="H1" s="900"/>
      <c r="I1" s="900"/>
      <c r="J1" s="900"/>
    </row>
    <row r="2" spans="1:13" s="225" customFormat="1" x14ac:dyDescent="0.35">
      <c r="A2" s="900"/>
      <c r="B2" s="900"/>
      <c r="C2" s="900"/>
      <c r="D2" s="900"/>
      <c r="E2" s="900"/>
      <c r="F2" s="900"/>
      <c r="G2" s="900"/>
      <c r="H2" s="900"/>
      <c r="I2" s="900"/>
      <c r="J2" s="900"/>
    </row>
    <row r="3" spans="1:13" s="225" customFormat="1" x14ac:dyDescent="0.35">
      <c r="A3" s="900"/>
      <c r="B3" s="900"/>
      <c r="C3" s="900"/>
      <c r="D3" s="900"/>
      <c r="E3" s="900"/>
      <c r="F3" s="900"/>
      <c r="G3" s="900"/>
      <c r="H3" s="900"/>
      <c r="I3" s="900"/>
      <c r="J3" s="900"/>
    </row>
    <row r="4" spans="1:13" s="252" customFormat="1" ht="15" x14ac:dyDescent="0.35">
      <c r="A4" s="123" t="s">
        <v>446</v>
      </c>
      <c r="B4" s="414"/>
      <c r="C4" s="414"/>
      <c r="D4" s="414"/>
      <c r="E4" s="414"/>
      <c r="F4" s="414"/>
      <c r="G4" s="414"/>
      <c r="H4" s="414"/>
      <c r="I4" s="414"/>
      <c r="J4" s="414"/>
      <c r="K4" s="266"/>
      <c r="L4" s="266"/>
      <c r="M4" s="266"/>
    </row>
    <row r="5" spans="1:13" s="252" customFormat="1" ht="15" x14ac:dyDescent="0.35">
      <c r="A5" s="113" t="s">
        <v>98</v>
      </c>
      <c r="B5" s="783">
        <f>'Form B-1'!C2</f>
        <v>0</v>
      </c>
      <c r="C5" s="783"/>
      <c r="D5" s="783"/>
      <c r="E5" s="783"/>
      <c r="F5" s="783"/>
      <c r="G5" s="783"/>
      <c r="H5" s="783"/>
      <c r="I5" s="783"/>
      <c r="J5" s="783"/>
      <c r="K5" s="123"/>
    </row>
    <row r="6" spans="1:13" s="252" customFormat="1" ht="15" x14ac:dyDescent="0.35">
      <c r="A6" s="113" t="s">
        <v>333</v>
      </c>
      <c r="B6" s="783">
        <f>'Form B-1'!C3</f>
        <v>0</v>
      </c>
      <c r="C6" s="783"/>
      <c r="D6" s="783"/>
      <c r="E6" s="783"/>
      <c r="F6" s="783"/>
      <c r="G6" s="783"/>
      <c r="H6" s="783"/>
      <c r="I6" s="783"/>
      <c r="J6" s="783"/>
      <c r="K6" s="123"/>
    </row>
    <row r="7" spans="1:13" s="225" customFormat="1" x14ac:dyDescent="0.35"/>
    <row r="8" spans="1:13" s="225" customFormat="1" x14ac:dyDescent="0.35"/>
    <row r="9" spans="1:13" s="225" customFormat="1" ht="15.5" x14ac:dyDescent="0.35">
      <c r="A9" s="901" t="s">
        <v>315</v>
      </c>
      <c r="B9" s="902"/>
      <c r="C9" s="902"/>
      <c r="D9" s="902"/>
      <c r="E9" s="902"/>
      <c r="F9" s="902"/>
      <c r="G9" s="902"/>
      <c r="H9" s="902"/>
      <c r="I9" s="902"/>
      <c r="J9" s="463"/>
      <c r="K9" s="463"/>
      <c r="L9" s="463"/>
      <c r="M9" s="463"/>
    </row>
    <row r="10" spans="1:13" s="225" customFormat="1" x14ac:dyDescent="0.35"/>
    <row r="11" spans="1:13" s="225" customFormat="1" x14ac:dyDescent="0.35">
      <c r="A11" s="464" t="s">
        <v>288</v>
      </c>
    </row>
    <row r="12" spans="1:13" s="225" customFormat="1" x14ac:dyDescent="0.35"/>
    <row r="13" spans="1:13" ht="22.5" customHeight="1" x14ac:dyDescent="0.35">
      <c r="A13" s="173" t="s">
        <v>238</v>
      </c>
      <c r="B13" s="289"/>
      <c r="C13" s="173" t="s">
        <v>239</v>
      </c>
      <c r="J13" s="454"/>
      <c r="K13" s="454"/>
      <c r="L13" s="415"/>
    </row>
    <row r="14" spans="1:13" ht="22.5" customHeight="1" x14ac:dyDescent="0.35">
      <c r="B14" s="290"/>
      <c r="C14" s="173" t="s">
        <v>240</v>
      </c>
      <c r="J14" s="454"/>
      <c r="K14" s="454"/>
      <c r="L14" s="415"/>
    </row>
    <row r="15" spans="1:13" ht="22.5" customHeight="1" x14ac:dyDescent="0.35">
      <c r="B15" s="289"/>
      <c r="C15" s="173" t="s">
        <v>241</v>
      </c>
    </row>
    <row r="16" spans="1:13" ht="24" customHeight="1" x14ac:dyDescent="0.35">
      <c r="A16" s="173" t="s">
        <v>242</v>
      </c>
      <c r="B16" s="291"/>
    </row>
    <row r="17" spans="1:10" ht="27" customHeight="1" x14ac:dyDescent="0.35">
      <c r="B17" s="290"/>
      <c r="D17" s="717" t="s">
        <v>243</v>
      </c>
      <c r="E17" s="903"/>
      <c r="F17" s="903"/>
      <c r="G17" s="903"/>
      <c r="H17" s="903"/>
      <c r="I17" s="903"/>
      <c r="J17" s="903"/>
    </row>
    <row r="18" spans="1:10" x14ac:dyDescent="0.35">
      <c r="A18" s="173" t="s">
        <v>217</v>
      </c>
      <c r="B18" s="292">
        <v>0</v>
      </c>
      <c r="D18" s="455" t="s">
        <v>287</v>
      </c>
    </row>
    <row r="19" spans="1:10" x14ac:dyDescent="0.35">
      <c r="B19" s="456"/>
    </row>
    <row r="20" spans="1:10" x14ac:dyDescent="0.35">
      <c r="A20" s="457" t="s">
        <v>218</v>
      </c>
    </row>
    <row r="21" spans="1:10" x14ac:dyDescent="0.35">
      <c r="A21" s="457"/>
    </row>
    <row r="22" spans="1:10" x14ac:dyDescent="0.35">
      <c r="A22" s="173" t="s">
        <v>219</v>
      </c>
    </row>
    <row r="24" spans="1:10" ht="27" customHeight="1" x14ac:dyDescent="0.35">
      <c r="B24" s="289"/>
      <c r="C24" s="173" t="s">
        <v>220</v>
      </c>
    </row>
    <row r="25" spans="1:10" ht="26.25" customHeight="1" x14ac:dyDescent="0.35">
      <c r="B25" s="290"/>
      <c r="C25" s="173" t="s">
        <v>221</v>
      </c>
    </row>
    <row r="27" spans="1:10" x14ac:dyDescent="0.35">
      <c r="A27" s="457" t="s">
        <v>320</v>
      </c>
    </row>
    <row r="28" spans="1:10" x14ac:dyDescent="0.35">
      <c r="A28" s="457"/>
    </row>
    <row r="29" spans="1:10" x14ac:dyDescent="0.35">
      <c r="A29" s="173" t="s">
        <v>324</v>
      </c>
      <c r="D29" s="886"/>
      <c r="E29" s="886"/>
    </row>
    <row r="30" spans="1:10" x14ac:dyDescent="0.35">
      <c r="A30" s="173" t="s">
        <v>325</v>
      </c>
      <c r="D30" s="887"/>
      <c r="E30" s="887"/>
    </row>
    <row r="31" spans="1:10" x14ac:dyDescent="0.35">
      <c r="A31" s="173" t="s">
        <v>326</v>
      </c>
      <c r="D31" s="887"/>
      <c r="E31" s="887"/>
    </row>
    <row r="32" spans="1:10" x14ac:dyDescent="0.35">
      <c r="A32" s="457"/>
    </row>
    <row r="34" spans="1:13" ht="24.75" customHeight="1" x14ac:dyDescent="0.35">
      <c r="A34" s="458" t="s">
        <v>222</v>
      </c>
      <c r="B34" s="897" t="s">
        <v>223</v>
      </c>
      <c r="C34" s="898"/>
      <c r="D34" s="898"/>
      <c r="E34" s="898"/>
      <c r="F34" s="898"/>
      <c r="G34" s="898"/>
      <c r="H34" s="898"/>
      <c r="I34" s="898"/>
      <c r="J34" s="898"/>
    </row>
    <row r="35" spans="1:13" x14ac:dyDescent="0.35">
      <c r="A35" s="888"/>
      <c r="B35" s="889"/>
      <c r="C35" s="889"/>
      <c r="D35" s="889"/>
      <c r="E35" s="889"/>
      <c r="F35" s="889"/>
      <c r="G35" s="889"/>
      <c r="H35" s="889"/>
      <c r="I35" s="889"/>
      <c r="J35" s="890"/>
    </row>
    <row r="36" spans="1:13" x14ac:dyDescent="0.35">
      <c r="A36" s="891"/>
      <c r="B36" s="892"/>
      <c r="C36" s="892"/>
      <c r="D36" s="892"/>
      <c r="E36" s="892"/>
      <c r="F36" s="892"/>
      <c r="G36" s="892"/>
      <c r="H36" s="892"/>
      <c r="I36" s="892"/>
      <c r="J36" s="893"/>
    </row>
    <row r="37" spans="1:13" x14ac:dyDescent="0.35">
      <c r="A37" s="891"/>
      <c r="B37" s="892"/>
      <c r="C37" s="892"/>
      <c r="D37" s="892"/>
      <c r="E37" s="892"/>
      <c r="F37" s="892"/>
      <c r="G37" s="892"/>
      <c r="H37" s="892"/>
      <c r="I37" s="892"/>
      <c r="J37" s="893"/>
    </row>
    <row r="38" spans="1:13" x14ac:dyDescent="0.35">
      <c r="A38" s="891"/>
      <c r="B38" s="892"/>
      <c r="C38" s="892"/>
      <c r="D38" s="892"/>
      <c r="E38" s="892"/>
      <c r="F38" s="892"/>
      <c r="G38" s="892"/>
      <c r="H38" s="892"/>
      <c r="I38" s="892"/>
      <c r="J38" s="893"/>
    </row>
    <row r="39" spans="1:13" x14ac:dyDescent="0.35">
      <c r="A39" s="891"/>
      <c r="B39" s="892"/>
      <c r="C39" s="892"/>
      <c r="D39" s="892"/>
      <c r="E39" s="892"/>
      <c r="F39" s="892"/>
      <c r="G39" s="892"/>
      <c r="H39" s="892"/>
      <c r="I39" s="892"/>
      <c r="J39" s="893"/>
    </row>
    <row r="40" spans="1:13" x14ac:dyDescent="0.35">
      <c r="A40" s="891"/>
      <c r="B40" s="892"/>
      <c r="C40" s="892"/>
      <c r="D40" s="892"/>
      <c r="E40" s="892"/>
      <c r="F40" s="892"/>
      <c r="G40" s="892"/>
      <c r="H40" s="892"/>
      <c r="I40" s="892"/>
      <c r="J40" s="893"/>
    </row>
    <row r="41" spans="1:13" x14ac:dyDescent="0.35">
      <c r="A41" s="891"/>
      <c r="B41" s="892"/>
      <c r="C41" s="892"/>
      <c r="D41" s="892"/>
      <c r="E41" s="892"/>
      <c r="F41" s="892"/>
      <c r="G41" s="892"/>
      <c r="H41" s="892"/>
      <c r="I41" s="892"/>
      <c r="J41" s="893"/>
    </row>
    <row r="42" spans="1:13" x14ac:dyDescent="0.35">
      <c r="A42" s="891"/>
      <c r="B42" s="892"/>
      <c r="C42" s="892"/>
      <c r="D42" s="892"/>
      <c r="E42" s="892"/>
      <c r="F42" s="892"/>
      <c r="G42" s="892"/>
      <c r="H42" s="892"/>
      <c r="I42" s="892"/>
      <c r="J42" s="893"/>
    </row>
    <row r="43" spans="1:13" x14ac:dyDescent="0.35">
      <c r="A43" s="891"/>
      <c r="B43" s="892"/>
      <c r="C43" s="892"/>
      <c r="D43" s="892"/>
      <c r="E43" s="892"/>
      <c r="F43" s="892"/>
      <c r="G43" s="892"/>
      <c r="H43" s="892"/>
      <c r="I43" s="892"/>
      <c r="J43" s="893"/>
    </row>
    <row r="44" spans="1:13" x14ac:dyDescent="0.35">
      <c r="A44" s="891"/>
      <c r="B44" s="892"/>
      <c r="C44" s="892"/>
      <c r="D44" s="892"/>
      <c r="E44" s="892"/>
      <c r="F44" s="892"/>
      <c r="G44" s="892"/>
      <c r="H44" s="892"/>
      <c r="I44" s="892"/>
      <c r="J44" s="893"/>
    </row>
    <row r="45" spans="1:13" x14ac:dyDescent="0.35">
      <c r="A45" s="894"/>
      <c r="B45" s="895"/>
      <c r="C45" s="895"/>
      <c r="D45" s="895"/>
      <c r="E45" s="895"/>
      <c r="F45" s="895"/>
      <c r="G45" s="895"/>
      <c r="H45" s="895"/>
      <c r="I45" s="895"/>
      <c r="J45" s="896"/>
    </row>
    <row r="46" spans="1:13" ht="14.5" thickBot="1" x14ac:dyDescent="0.4"/>
    <row r="47" spans="1:13" s="402" customFormat="1" ht="15.5" thickTop="1" x14ac:dyDescent="0.35">
      <c r="A47" s="904" t="s">
        <v>446</v>
      </c>
      <c r="B47" s="905"/>
      <c r="C47" s="905"/>
      <c r="D47" s="905"/>
      <c r="E47" s="905"/>
      <c r="F47" s="905"/>
      <c r="G47" s="905"/>
      <c r="H47" s="905"/>
      <c r="I47" s="905"/>
      <c r="J47" s="905"/>
      <c r="K47" s="435"/>
      <c r="L47" s="435"/>
      <c r="M47" s="435"/>
    </row>
    <row r="48" spans="1:13" s="402" customFormat="1" ht="15" x14ac:dyDescent="0.35">
      <c r="A48" s="436" t="s">
        <v>98</v>
      </c>
      <c r="B48" s="899">
        <f>B5</f>
        <v>0</v>
      </c>
      <c r="C48" s="899"/>
      <c r="D48" s="899"/>
      <c r="E48" s="899"/>
      <c r="F48" s="899"/>
      <c r="G48" s="899"/>
      <c r="H48" s="899"/>
      <c r="I48" s="899"/>
      <c r="J48" s="899"/>
      <c r="K48" s="374"/>
    </row>
    <row r="49" spans="1:13" s="402" customFormat="1" ht="15" x14ac:dyDescent="0.35">
      <c r="A49" s="436" t="s">
        <v>104</v>
      </c>
      <c r="B49" s="899">
        <f>B6</f>
        <v>0</v>
      </c>
      <c r="C49" s="899"/>
      <c r="D49" s="899"/>
      <c r="E49" s="899"/>
      <c r="F49" s="899"/>
      <c r="G49" s="899"/>
      <c r="H49" s="899"/>
      <c r="I49" s="899"/>
      <c r="J49" s="899"/>
      <c r="K49" s="374"/>
    </row>
    <row r="52" spans="1:13" ht="15.5" x14ac:dyDescent="0.35">
      <c r="A52" s="906" t="s">
        <v>315</v>
      </c>
      <c r="B52" s="907"/>
      <c r="C52" s="907"/>
      <c r="D52" s="907"/>
      <c r="E52" s="907"/>
      <c r="F52" s="907"/>
      <c r="G52" s="907"/>
      <c r="H52" s="907"/>
      <c r="I52" s="907"/>
      <c r="J52" s="452"/>
      <c r="K52" s="452"/>
      <c r="L52" s="452"/>
      <c r="M52" s="452"/>
    </row>
    <row r="54" spans="1:13" x14ac:dyDescent="0.35">
      <c r="A54" s="453" t="s">
        <v>288</v>
      </c>
    </row>
    <row r="56" spans="1:13" ht="22.5" customHeight="1" x14ac:dyDescent="0.35">
      <c r="A56" s="173" t="s">
        <v>238</v>
      </c>
      <c r="B56" s="289"/>
      <c r="C56" s="173" t="s">
        <v>239</v>
      </c>
      <c r="J56" s="454"/>
    </row>
    <row r="57" spans="1:13" ht="22.5" customHeight="1" x14ac:dyDescent="0.35">
      <c r="B57" s="290"/>
      <c r="C57" s="173" t="s">
        <v>240</v>
      </c>
      <c r="J57" s="454"/>
    </row>
    <row r="58" spans="1:13" ht="22.5" customHeight="1" x14ac:dyDescent="0.35">
      <c r="B58" s="289"/>
      <c r="C58" s="173" t="s">
        <v>241</v>
      </c>
    </row>
    <row r="59" spans="1:13" x14ac:dyDescent="0.35">
      <c r="A59" s="173" t="s">
        <v>242</v>
      </c>
      <c r="B59" s="291"/>
    </row>
    <row r="60" spans="1:13" ht="27" customHeight="1" x14ac:dyDescent="0.35">
      <c r="B60" s="290"/>
      <c r="D60" s="717" t="s">
        <v>243</v>
      </c>
      <c r="E60" s="903"/>
      <c r="F60" s="903"/>
      <c r="G60" s="903"/>
      <c r="H60" s="903"/>
      <c r="I60" s="903"/>
      <c r="J60" s="903"/>
    </row>
    <row r="61" spans="1:13" x14ac:dyDescent="0.35">
      <c r="A61" s="173" t="s">
        <v>217</v>
      </c>
      <c r="B61" s="292">
        <v>0</v>
      </c>
      <c r="D61" s="455" t="s">
        <v>287</v>
      </c>
    </row>
    <row r="62" spans="1:13" x14ac:dyDescent="0.35">
      <c r="B62" s="456"/>
    </row>
    <row r="63" spans="1:13" x14ac:dyDescent="0.35">
      <c r="A63" s="457" t="s">
        <v>218</v>
      </c>
    </row>
    <row r="64" spans="1:13" x14ac:dyDescent="0.35">
      <c r="A64" s="457"/>
    </row>
    <row r="65" spans="1:10" x14ac:dyDescent="0.35">
      <c r="A65" s="173" t="s">
        <v>219</v>
      </c>
    </row>
    <row r="67" spans="1:10" ht="27" customHeight="1" x14ac:dyDescent="0.35">
      <c r="B67" s="289"/>
      <c r="C67" s="173" t="s">
        <v>220</v>
      </c>
    </row>
    <row r="68" spans="1:10" ht="26.25" customHeight="1" x14ac:dyDescent="0.35">
      <c r="B68" s="290"/>
      <c r="C68" s="173" t="s">
        <v>221</v>
      </c>
    </row>
    <row r="70" spans="1:10" x14ac:dyDescent="0.35">
      <c r="A70" s="457" t="s">
        <v>320</v>
      </c>
    </row>
    <row r="71" spans="1:10" x14ac:dyDescent="0.35">
      <c r="A71" s="457"/>
    </row>
    <row r="72" spans="1:10" x14ac:dyDescent="0.35">
      <c r="A72" s="173" t="s">
        <v>324</v>
      </c>
      <c r="D72" s="886"/>
      <c r="E72" s="886"/>
    </row>
    <row r="73" spans="1:10" x14ac:dyDescent="0.35">
      <c r="A73" s="173" t="s">
        <v>325</v>
      </c>
      <c r="D73" s="887"/>
      <c r="E73" s="887"/>
    </row>
    <row r="74" spans="1:10" x14ac:dyDescent="0.35">
      <c r="A74" s="173" t="s">
        <v>326</v>
      </c>
      <c r="D74" s="887"/>
      <c r="E74" s="887"/>
    </row>
    <row r="75" spans="1:10" x14ac:dyDescent="0.35">
      <c r="A75" s="457"/>
    </row>
    <row r="77" spans="1:10" ht="24.75" customHeight="1" x14ac:dyDescent="0.35">
      <c r="A77" s="458" t="s">
        <v>222</v>
      </c>
      <c r="B77" s="908" t="s">
        <v>223</v>
      </c>
      <c r="C77" s="909"/>
      <c r="D77" s="909"/>
      <c r="E77" s="909"/>
      <c r="F77" s="909"/>
      <c r="G77" s="909"/>
      <c r="H77" s="909"/>
      <c r="I77" s="909"/>
      <c r="J77" s="909"/>
    </row>
    <row r="78" spans="1:10" ht="12.75" customHeight="1" x14ac:dyDescent="0.35">
      <c r="A78" s="888"/>
      <c r="B78" s="889"/>
      <c r="C78" s="889"/>
      <c r="D78" s="889"/>
      <c r="E78" s="889"/>
      <c r="F78" s="889"/>
      <c r="G78" s="889"/>
      <c r="H78" s="889"/>
      <c r="I78" s="889"/>
      <c r="J78" s="890"/>
    </row>
    <row r="79" spans="1:10" ht="12.75" customHeight="1" x14ac:dyDescent="0.35">
      <c r="A79" s="891"/>
      <c r="B79" s="892"/>
      <c r="C79" s="892"/>
      <c r="D79" s="892"/>
      <c r="E79" s="892"/>
      <c r="F79" s="892"/>
      <c r="G79" s="892"/>
      <c r="H79" s="892"/>
      <c r="I79" s="892"/>
      <c r="J79" s="893"/>
    </row>
    <row r="80" spans="1:10" ht="12.75" customHeight="1" x14ac:dyDescent="0.35">
      <c r="A80" s="891"/>
      <c r="B80" s="892"/>
      <c r="C80" s="892"/>
      <c r="D80" s="892"/>
      <c r="E80" s="892"/>
      <c r="F80" s="892"/>
      <c r="G80" s="892"/>
      <c r="H80" s="892"/>
      <c r="I80" s="892"/>
      <c r="J80" s="893"/>
    </row>
    <row r="81" spans="1:10" ht="12.75" customHeight="1" x14ac:dyDescent="0.35">
      <c r="A81" s="891"/>
      <c r="B81" s="892"/>
      <c r="C81" s="892"/>
      <c r="D81" s="892"/>
      <c r="E81" s="892"/>
      <c r="F81" s="892"/>
      <c r="G81" s="892"/>
      <c r="H81" s="892"/>
      <c r="I81" s="892"/>
      <c r="J81" s="893"/>
    </row>
    <row r="82" spans="1:10" ht="12.75" customHeight="1" x14ac:dyDescent="0.35">
      <c r="A82" s="891"/>
      <c r="B82" s="892"/>
      <c r="C82" s="892"/>
      <c r="D82" s="892"/>
      <c r="E82" s="892"/>
      <c r="F82" s="892"/>
      <c r="G82" s="892"/>
      <c r="H82" s="892"/>
      <c r="I82" s="892"/>
      <c r="J82" s="893"/>
    </row>
    <row r="83" spans="1:10" ht="12.75" customHeight="1" x14ac:dyDescent="0.35">
      <c r="A83" s="891"/>
      <c r="B83" s="892"/>
      <c r="C83" s="892"/>
      <c r="D83" s="892"/>
      <c r="E83" s="892"/>
      <c r="F83" s="892"/>
      <c r="G83" s="892"/>
      <c r="H83" s="892"/>
      <c r="I83" s="892"/>
      <c r="J83" s="893"/>
    </row>
    <row r="84" spans="1:10" ht="12.75" customHeight="1" x14ac:dyDescent="0.35">
      <c r="A84" s="891"/>
      <c r="B84" s="892"/>
      <c r="C84" s="892"/>
      <c r="D84" s="892"/>
      <c r="E84" s="892"/>
      <c r="F84" s="892"/>
      <c r="G84" s="892"/>
      <c r="H84" s="892"/>
      <c r="I84" s="892"/>
      <c r="J84" s="893"/>
    </row>
    <row r="85" spans="1:10" ht="12.75" customHeight="1" x14ac:dyDescent="0.35">
      <c r="A85" s="891"/>
      <c r="B85" s="892"/>
      <c r="C85" s="892"/>
      <c r="D85" s="892"/>
      <c r="E85" s="892"/>
      <c r="F85" s="892"/>
      <c r="G85" s="892"/>
      <c r="H85" s="892"/>
      <c r="I85" s="892"/>
      <c r="J85" s="893"/>
    </row>
    <row r="86" spans="1:10" ht="12.75" customHeight="1" x14ac:dyDescent="0.35">
      <c r="A86" s="891"/>
      <c r="B86" s="892"/>
      <c r="C86" s="892"/>
      <c r="D86" s="892"/>
      <c r="E86" s="892"/>
      <c r="F86" s="892"/>
      <c r="G86" s="892"/>
      <c r="H86" s="892"/>
      <c r="I86" s="892"/>
      <c r="J86" s="893"/>
    </row>
    <row r="87" spans="1:10" ht="12.75" customHeight="1" x14ac:dyDescent="0.35">
      <c r="A87" s="891"/>
      <c r="B87" s="892"/>
      <c r="C87" s="892"/>
      <c r="D87" s="892"/>
      <c r="E87" s="892"/>
      <c r="F87" s="892"/>
      <c r="G87" s="892"/>
      <c r="H87" s="892"/>
      <c r="I87" s="892"/>
      <c r="J87" s="893"/>
    </row>
    <row r="88" spans="1:10" ht="12.75" customHeight="1" x14ac:dyDescent="0.35">
      <c r="A88" s="894"/>
      <c r="B88" s="895"/>
      <c r="C88" s="895"/>
      <c r="D88" s="895"/>
      <c r="E88" s="895"/>
      <c r="F88" s="895"/>
      <c r="G88" s="895"/>
      <c r="H88" s="895"/>
      <c r="I88" s="895"/>
      <c r="J88" s="896"/>
    </row>
    <row r="89" spans="1:10" ht="14.5" thickBot="1" x14ac:dyDescent="0.4"/>
    <row r="90" spans="1:10" ht="15.5" thickTop="1" x14ac:dyDescent="0.35">
      <c r="A90" s="904" t="s">
        <v>446</v>
      </c>
      <c r="B90" s="905"/>
      <c r="C90" s="905"/>
      <c r="D90" s="905"/>
      <c r="E90" s="905"/>
      <c r="F90" s="905"/>
      <c r="G90" s="905"/>
      <c r="H90" s="905"/>
      <c r="I90" s="905"/>
      <c r="J90" s="905"/>
    </row>
    <row r="91" spans="1:10" ht="15" x14ac:dyDescent="0.35">
      <c r="A91" s="436" t="s">
        <v>98</v>
      </c>
      <c r="B91" s="899">
        <f>B5</f>
        <v>0</v>
      </c>
      <c r="C91" s="899"/>
      <c r="D91" s="899"/>
      <c r="E91" s="899"/>
      <c r="F91" s="899"/>
      <c r="G91" s="899"/>
      <c r="H91" s="899"/>
      <c r="I91" s="899"/>
      <c r="J91" s="899"/>
    </row>
    <row r="92" spans="1:10" ht="15" x14ac:dyDescent="0.35">
      <c r="A92" s="436" t="s">
        <v>104</v>
      </c>
      <c r="B92" s="899">
        <f>B6</f>
        <v>0</v>
      </c>
      <c r="C92" s="899"/>
      <c r="D92" s="899"/>
      <c r="E92" s="899"/>
      <c r="F92" s="899"/>
      <c r="G92" s="899"/>
      <c r="H92" s="899"/>
      <c r="I92" s="899"/>
      <c r="J92" s="899"/>
    </row>
    <row r="95" spans="1:10" ht="15.5" x14ac:dyDescent="0.35">
      <c r="A95" s="906" t="s">
        <v>315</v>
      </c>
      <c r="B95" s="907"/>
      <c r="C95" s="907"/>
      <c r="D95" s="907"/>
      <c r="E95" s="907"/>
      <c r="F95" s="907"/>
      <c r="G95" s="907"/>
      <c r="H95" s="907"/>
      <c r="I95" s="907"/>
      <c r="J95" s="452"/>
    </row>
    <row r="97" spans="1:10" x14ac:dyDescent="0.35">
      <c r="A97" s="453" t="s">
        <v>288</v>
      </c>
    </row>
    <row r="99" spans="1:10" ht="21.75" customHeight="1" x14ac:dyDescent="0.35">
      <c r="A99" s="173" t="s">
        <v>238</v>
      </c>
      <c r="B99" s="289"/>
      <c r="C99" s="173" t="s">
        <v>239</v>
      </c>
      <c r="J99" s="454"/>
    </row>
    <row r="100" spans="1:10" ht="21.75" customHeight="1" x14ac:dyDescent="0.35">
      <c r="B100" s="290"/>
      <c r="C100" s="173" t="s">
        <v>240</v>
      </c>
      <c r="J100" s="454"/>
    </row>
    <row r="101" spans="1:10" ht="21.75" customHeight="1" x14ac:dyDescent="0.35">
      <c r="B101" s="289"/>
      <c r="C101" s="173" t="s">
        <v>241</v>
      </c>
    </row>
    <row r="102" spans="1:10" ht="21.75" customHeight="1" x14ac:dyDescent="0.35">
      <c r="A102" s="173" t="s">
        <v>242</v>
      </c>
      <c r="B102" s="291"/>
    </row>
    <row r="103" spans="1:10" ht="27" customHeight="1" x14ac:dyDescent="0.35">
      <c r="B103" s="290"/>
      <c r="D103" s="717" t="s">
        <v>243</v>
      </c>
      <c r="E103" s="903"/>
      <c r="F103" s="903"/>
      <c r="G103" s="903"/>
      <c r="H103" s="903"/>
      <c r="I103" s="903"/>
      <c r="J103" s="903"/>
    </row>
    <row r="104" spans="1:10" x14ac:dyDescent="0.35">
      <c r="A104" s="173" t="s">
        <v>217</v>
      </c>
      <c r="B104" s="292">
        <v>0</v>
      </c>
      <c r="D104" s="455" t="s">
        <v>287</v>
      </c>
    </row>
    <row r="105" spans="1:10" x14ac:dyDescent="0.35">
      <c r="B105" s="456"/>
    </row>
    <row r="106" spans="1:10" x14ac:dyDescent="0.35">
      <c r="A106" s="457" t="s">
        <v>218</v>
      </c>
    </row>
    <row r="107" spans="1:10" ht="19.5" customHeight="1" x14ac:dyDescent="0.35">
      <c r="A107" s="457"/>
    </row>
    <row r="108" spans="1:10" ht="19.5" customHeight="1" x14ac:dyDescent="0.35">
      <c r="A108" s="173" t="s">
        <v>219</v>
      </c>
    </row>
    <row r="110" spans="1:10" ht="24.75" customHeight="1" x14ac:dyDescent="0.35">
      <c r="B110" s="289"/>
      <c r="C110" s="173" t="s">
        <v>220</v>
      </c>
    </row>
    <row r="111" spans="1:10" ht="24.75" customHeight="1" x14ac:dyDescent="0.35">
      <c r="B111" s="290"/>
      <c r="C111" s="173" t="s">
        <v>221</v>
      </c>
    </row>
    <row r="113" spans="1:10" x14ac:dyDescent="0.35">
      <c r="A113" s="457" t="s">
        <v>320</v>
      </c>
    </row>
    <row r="114" spans="1:10" x14ac:dyDescent="0.35">
      <c r="A114" s="457"/>
    </row>
    <row r="115" spans="1:10" x14ac:dyDescent="0.35">
      <c r="A115" s="173" t="s">
        <v>324</v>
      </c>
      <c r="D115" s="886"/>
      <c r="E115" s="886"/>
    </row>
    <row r="116" spans="1:10" x14ac:dyDescent="0.35">
      <c r="A116" s="173" t="s">
        <v>325</v>
      </c>
      <c r="D116" s="887"/>
      <c r="E116" s="887"/>
    </row>
    <row r="117" spans="1:10" ht="12.75" customHeight="1" x14ac:dyDescent="0.35">
      <c r="A117" s="173" t="s">
        <v>326</v>
      </c>
      <c r="D117" s="887"/>
      <c r="E117" s="887"/>
    </row>
    <row r="118" spans="1:10" x14ac:dyDescent="0.35">
      <c r="A118" s="457"/>
    </row>
    <row r="120" spans="1:10" ht="29.25" customHeight="1" x14ac:dyDescent="0.35">
      <c r="A120" s="458" t="s">
        <v>222</v>
      </c>
      <c r="B120" s="897" t="s">
        <v>223</v>
      </c>
      <c r="C120" s="898"/>
      <c r="D120" s="898"/>
      <c r="E120" s="898"/>
      <c r="F120" s="898"/>
      <c r="G120" s="898"/>
      <c r="H120" s="898"/>
      <c r="I120" s="898"/>
      <c r="J120" s="898"/>
    </row>
    <row r="121" spans="1:10" x14ac:dyDescent="0.35">
      <c r="A121" s="888"/>
      <c r="B121" s="889"/>
      <c r="C121" s="889"/>
      <c r="D121" s="889"/>
      <c r="E121" s="889"/>
      <c r="F121" s="889"/>
      <c r="G121" s="889"/>
      <c r="H121" s="889"/>
      <c r="I121" s="889"/>
      <c r="J121" s="890"/>
    </row>
    <row r="122" spans="1:10" x14ac:dyDescent="0.35">
      <c r="A122" s="891"/>
      <c r="B122" s="892"/>
      <c r="C122" s="892"/>
      <c r="D122" s="892"/>
      <c r="E122" s="892"/>
      <c r="F122" s="892"/>
      <c r="G122" s="892"/>
      <c r="H122" s="892"/>
      <c r="I122" s="892"/>
      <c r="J122" s="893"/>
    </row>
    <row r="123" spans="1:10" x14ac:dyDescent="0.35">
      <c r="A123" s="891"/>
      <c r="B123" s="892"/>
      <c r="C123" s="892"/>
      <c r="D123" s="892"/>
      <c r="E123" s="892"/>
      <c r="F123" s="892"/>
      <c r="G123" s="892"/>
      <c r="H123" s="892"/>
      <c r="I123" s="892"/>
      <c r="J123" s="893"/>
    </row>
    <row r="124" spans="1:10" x14ac:dyDescent="0.35">
      <c r="A124" s="891"/>
      <c r="B124" s="892"/>
      <c r="C124" s="892"/>
      <c r="D124" s="892"/>
      <c r="E124" s="892"/>
      <c r="F124" s="892"/>
      <c r="G124" s="892"/>
      <c r="H124" s="892"/>
      <c r="I124" s="892"/>
      <c r="J124" s="893"/>
    </row>
    <row r="125" spans="1:10" x14ac:dyDescent="0.35">
      <c r="A125" s="891"/>
      <c r="B125" s="892"/>
      <c r="C125" s="892"/>
      <c r="D125" s="892"/>
      <c r="E125" s="892"/>
      <c r="F125" s="892"/>
      <c r="G125" s="892"/>
      <c r="H125" s="892"/>
      <c r="I125" s="892"/>
      <c r="J125" s="893"/>
    </row>
    <row r="126" spans="1:10" x14ac:dyDescent="0.35">
      <c r="A126" s="891"/>
      <c r="B126" s="892"/>
      <c r="C126" s="892"/>
      <c r="D126" s="892"/>
      <c r="E126" s="892"/>
      <c r="F126" s="892"/>
      <c r="G126" s="892"/>
      <c r="H126" s="892"/>
      <c r="I126" s="892"/>
      <c r="J126" s="893"/>
    </row>
    <row r="127" spans="1:10" x14ac:dyDescent="0.35">
      <c r="A127" s="891"/>
      <c r="B127" s="892"/>
      <c r="C127" s="892"/>
      <c r="D127" s="892"/>
      <c r="E127" s="892"/>
      <c r="F127" s="892"/>
      <c r="G127" s="892"/>
      <c r="H127" s="892"/>
      <c r="I127" s="892"/>
      <c r="J127" s="893"/>
    </row>
    <row r="128" spans="1:10" x14ac:dyDescent="0.35">
      <c r="A128" s="891"/>
      <c r="B128" s="892"/>
      <c r="C128" s="892"/>
      <c r="D128" s="892"/>
      <c r="E128" s="892"/>
      <c r="F128" s="892"/>
      <c r="G128" s="892"/>
      <c r="H128" s="892"/>
      <c r="I128" s="892"/>
      <c r="J128" s="893"/>
    </row>
    <row r="129" spans="1:10" x14ac:dyDescent="0.35">
      <c r="A129" s="891"/>
      <c r="B129" s="892"/>
      <c r="C129" s="892"/>
      <c r="D129" s="892"/>
      <c r="E129" s="892"/>
      <c r="F129" s="892"/>
      <c r="G129" s="892"/>
      <c r="H129" s="892"/>
      <c r="I129" s="892"/>
      <c r="J129" s="893"/>
    </row>
    <row r="130" spans="1:10" ht="22.5" customHeight="1" x14ac:dyDescent="0.35">
      <c r="A130" s="891"/>
      <c r="B130" s="892"/>
      <c r="C130" s="892"/>
      <c r="D130" s="892"/>
      <c r="E130" s="892"/>
      <c r="F130" s="892"/>
      <c r="G130" s="892"/>
      <c r="H130" s="892"/>
      <c r="I130" s="892"/>
      <c r="J130" s="893"/>
    </row>
    <row r="131" spans="1:10" x14ac:dyDescent="0.35">
      <c r="A131" s="894"/>
      <c r="B131" s="895"/>
      <c r="C131" s="895"/>
      <c r="D131" s="895"/>
      <c r="E131" s="895"/>
      <c r="F131" s="895"/>
      <c r="G131" s="895"/>
      <c r="H131" s="895"/>
      <c r="I131" s="895"/>
      <c r="J131" s="896"/>
    </row>
    <row r="132" spans="1:10" x14ac:dyDescent="0.35">
      <c r="A132" s="459"/>
      <c r="B132" s="459"/>
      <c r="C132" s="459"/>
      <c r="D132" s="459"/>
      <c r="E132" s="459"/>
      <c r="F132" s="459"/>
      <c r="G132" s="459"/>
      <c r="H132" s="459"/>
      <c r="I132" s="459"/>
      <c r="J132" s="459"/>
    </row>
    <row r="133" spans="1:10" ht="15" x14ac:dyDescent="0.35">
      <c r="A133" s="910" t="s">
        <v>446</v>
      </c>
      <c r="B133" s="911"/>
      <c r="C133" s="911"/>
      <c r="D133" s="911"/>
      <c r="E133" s="911"/>
      <c r="F133" s="911"/>
      <c r="G133" s="911"/>
      <c r="H133" s="911"/>
      <c r="I133" s="911"/>
      <c r="J133" s="911"/>
    </row>
    <row r="134" spans="1:10" ht="15" x14ac:dyDescent="0.35">
      <c r="A134" s="436" t="s">
        <v>98</v>
      </c>
      <c r="B134" s="480">
        <f>B5</f>
        <v>0</v>
      </c>
      <c r="C134" s="460"/>
      <c r="D134" s="460"/>
      <c r="E134" s="460"/>
      <c r="F134" s="460"/>
      <c r="G134" s="460"/>
      <c r="H134" s="460"/>
      <c r="I134" s="460"/>
      <c r="J134" s="460"/>
    </row>
    <row r="135" spans="1:10" ht="15" x14ac:dyDescent="0.35">
      <c r="A135" s="436" t="s">
        <v>104</v>
      </c>
      <c r="B135" s="461">
        <f>B6</f>
        <v>0</v>
      </c>
      <c r="C135" s="460"/>
      <c r="D135" s="460"/>
      <c r="E135" s="460"/>
      <c r="F135" s="460"/>
      <c r="G135" s="460"/>
      <c r="H135" s="460"/>
      <c r="I135" s="460"/>
      <c r="J135" s="460"/>
    </row>
    <row r="138" spans="1:10" ht="21.75" customHeight="1" x14ac:dyDescent="0.35">
      <c r="A138" s="906" t="s">
        <v>315</v>
      </c>
      <c r="B138" s="907"/>
      <c r="C138" s="907"/>
      <c r="D138" s="907"/>
      <c r="E138" s="907"/>
      <c r="F138" s="907"/>
      <c r="G138" s="907"/>
      <c r="H138" s="907"/>
      <c r="I138" s="907"/>
      <c r="J138" s="452"/>
    </row>
    <row r="140" spans="1:10" x14ac:dyDescent="0.35">
      <c r="A140" s="453" t="s">
        <v>288</v>
      </c>
    </row>
    <row r="142" spans="1:10" ht="22.5" customHeight="1" x14ac:dyDescent="0.35">
      <c r="A142" s="173" t="s">
        <v>238</v>
      </c>
      <c r="B142" s="289"/>
      <c r="C142" s="173" t="s">
        <v>239</v>
      </c>
      <c r="J142" s="454"/>
    </row>
    <row r="143" spans="1:10" ht="22.5" customHeight="1" x14ac:dyDescent="0.35">
      <c r="B143" s="290"/>
      <c r="C143" s="173" t="s">
        <v>240</v>
      </c>
      <c r="J143" s="454"/>
    </row>
    <row r="144" spans="1:10" ht="22.5" customHeight="1" x14ac:dyDescent="0.35">
      <c r="B144" s="289"/>
      <c r="C144" s="173" t="s">
        <v>241</v>
      </c>
    </row>
    <row r="145" spans="1:10" ht="23.25" customHeight="1" x14ac:dyDescent="0.35">
      <c r="A145" s="173" t="s">
        <v>242</v>
      </c>
      <c r="B145" s="291"/>
    </row>
    <row r="146" spans="1:10" ht="27" customHeight="1" x14ac:dyDescent="0.35">
      <c r="B146" s="290"/>
      <c r="D146" s="717" t="s">
        <v>243</v>
      </c>
      <c r="E146" s="903"/>
      <c r="F146" s="903"/>
      <c r="G146" s="903"/>
      <c r="H146" s="903"/>
      <c r="I146" s="903"/>
      <c r="J146" s="903"/>
    </row>
    <row r="147" spans="1:10" x14ac:dyDescent="0.35">
      <c r="A147" s="173" t="s">
        <v>217</v>
      </c>
      <c r="B147" s="292">
        <v>0</v>
      </c>
      <c r="D147" s="455" t="s">
        <v>287</v>
      </c>
    </row>
    <row r="148" spans="1:10" x14ac:dyDescent="0.35">
      <c r="B148" s="456"/>
    </row>
    <row r="149" spans="1:10" x14ac:dyDescent="0.35">
      <c r="A149" s="457" t="s">
        <v>218</v>
      </c>
    </row>
    <row r="150" spans="1:10" x14ac:dyDescent="0.35">
      <c r="A150" s="457"/>
    </row>
    <row r="151" spans="1:10" x14ac:dyDescent="0.35">
      <c r="A151" s="173" t="s">
        <v>219</v>
      </c>
    </row>
    <row r="153" spans="1:10" ht="21" customHeight="1" x14ac:dyDescent="0.35">
      <c r="B153" s="289"/>
      <c r="C153" s="173" t="s">
        <v>220</v>
      </c>
    </row>
    <row r="154" spans="1:10" ht="21" customHeight="1" x14ac:dyDescent="0.35">
      <c r="B154" s="290"/>
      <c r="C154" s="173" t="s">
        <v>221</v>
      </c>
    </row>
    <row r="156" spans="1:10" x14ac:dyDescent="0.35">
      <c r="A156" s="457" t="s">
        <v>320</v>
      </c>
    </row>
    <row r="157" spans="1:10" x14ac:dyDescent="0.35">
      <c r="A157" s="457"/>
    </row>
    <row r="158" spans="1:10" x14ac:dyDescent="0.35">
      <c r="A158" s="173" t="s">
        <v>324</v>
      </c>
      <c r="D158" s="886"/>
      <c r="E158" s="886"/>
    </row>
    <row r="159" spans="1:10" x14ac:dyDescent="0.35">
      <c r="A159" s="173" t="s">
        <v>325</v>
      </c>
      <c r="D159" s="887"/>
      <c r="E159" s="887"/>
    </row>
    <row r="160" spans="1:10" x14ac:dyDescent="0.35">
      <c r="A160" s="173" t="s">
        <v>326</v>
      </c>
      <c r="D160" s="887"/>
      <c r="E160" s="887"/>
    </row>
    <row r="161" spans="1:10" x14ac:dyDescent="0.35">
      <c r="A161" s="457"/>
    </row>
    <row r="162" spans="1:10" ht="18.75" customHeight="1" x14ac:dyDescent="0.35"/>
    <row r="163" spans="1:10" ht="27.75" customHeight="1" x14ac:dyDescent="0.35">
      <c r="A163" s="458" t="s">
        <v>222</v>
      </c>
      <c r="B163" s="897" t="s">
        <v>223</v>
      </c>
      <c r="C163" s="898"/>
      <c r="D163" s="898"/>
      <c r="E163" s="898"/>
      <c r="F163" s="898"/>
      <c r="G163" s="898"/>
      <c r="H163" s="898"/>
      <c r="I163" s="898"/>
      <c r="J163" s="898"/>
    </row>
    <row r="164" spans="1:10" x14ac:dyDescent="0.35">
      <c r="A164" s="888"/>
      <c r="B164" s="889"/>
      <c r="C164" s="889"/>
      <c r="D164" s="889"/>
      <c r="E164" s="889"/>
      <c r="F164" s="889"/>
      <c r="G164" s="889"/>
      <c r="H164" s="889"/>
      <c r="I164" s="889"/>
      <c r="J164" s="890"/>
    </row>
    <row r="165" spans="1:10" x14ac:dyDescent="0.35">
      <c r="A165" s="891"/>
      <c r="B165" s="892"/>
      <c r="C165" s="892"/>
      <c r="D165" s="892"/>
      <c r="E165" s="892"/>
      <c r="F165" s="892"/>
      <c r="G165" s="892"/>
      <c r="H165" s="892"/>
      <c r="I165" s="892"/>
      <c r="J165" s="893"/>
    </row>
    <row r="166" spans="1:10" x14ac:dyDescent="0.35">
      <c r="A166" s="891"/>
      <c r="B166" s="892"/>
      <c r="C166" s="892"/>
      <c r="D166" s="892"/>
      <c r="E166" s="892"/>
      <c r="F166" s="892"/>
      <c r="G166" s="892"/>
      <c r="H166" s="892"/>
      <c r="I166" s="892"/>
      <c r="J166" s="893"/>
    </row>
    <row r="167" spans="1:10" x14ac:dyDescent="0.35">
      <c r="A167" s="891"/>
      <c r="B167" s="892"/>
      <c r="C167" s="892"/>
      <c r="D167" s="892"/>
      <c r="E167" s="892"/>
      <c r="F167" s="892"/>
      <c r="G167" s="892"/>
      <c r="H167" s="892"/>
      <c r="I167" s="892"/>
      <c r="J167" s="893"/>
    </row>
    <row r="168" spans="1:10" x14ac:dyDescent="0.35">
      <c r="A168" s="891"/>
      <c r="B168" s="892"/>
      <c r="C168" s="892"/>
      <c r="D168" s="892"/>
      <c r="E168" s="892"/>
      <c r="F168" s="892"/>
      <c r="G168" s="892"/>
      <c r="H168" s="892"/>
      <c r="I168" s="892"/>
      <c r="J168" s="893"/>
    </row>
    <row r="169" spans="1:10" x14ac:dyDescent="0.35">
      <c r="A169" s="891"/>
      <c r="B169" s="892"/>
      <c r="C169" s="892"/>
      <c r="D169" s="892"/>
      <c r="E169" s="892"/>
      <c r="F169" s="892"/>
      <c r="G169" s="892"/>
      <c r="H169" s="892"/>
      <c r="I169" s="892"/>
      <c r="J169" s="893"/>
    </row>
    <row r="170" spans="1:10" x14ac:dyDescent="0.35">
      <c r="A170" s="891"/>
      <c r="B170" s="892"/>
      <c r="C170" s="892"/>
      <c r="D170" s="892"/>
      <c r="E170" s="892"/>
      <c r="F170" s="892"/>
      <c r="G170" s="892"/>
      <c r="H170" s="892"/>
      <c r="I170" s="892"/>
      <c r="J170" s="893"/>
    </row>
    <row r="171" spans="1:10" x14ac:dyDescent="0.35">
      <c r="A171" s="891"/>
      <c r="B171" s="892"/>
      <c r="C171" s="892"/>
      <c r="D171" s="892"/>
      <c r="E171" s="892"/>
      <c r="F171" s="892"/>
      <c r="G171" s="892"/>
      <c r="H171" s="892"/>
      <c r="I171" s="892"/>
      <c r="J171" s="893"/>
    </row>
    <row r="172" spans="1:10" ht="27" customHeight="1" x14ac:dyDescent="0.35">
      <c r="A172" s="891"/>
      <c r="B172" s="892"/>
      <c r="C172" s="892"/>
      <c r="D172" s="892"/>
      <c r="E172" s="892"/>
      <c r="F172" s="892"/>
      <c r="G172" s="892"/>
      <c r="H172" s="892"/>
      <c r="I172" s="892"/>
      <c r="J172" s="893"/>
    </row>
    <row r="173" spans="1:10" x14ac:dyDescent="0.35">
      <c r="A173" s="891"/>
      <c r="B173" s="892"/>
      <c r="C173" s="892"/>
      <c r="D173" s="892"/>
      <c r="E173" s="892"/>
      <c r="F173" s="892"/>
      <c r="G173" s="892"/>
      <c r="H173" s="892"/>
      <c r="I173" s="892"/>
      <c r="J173" s="893"/>
    </row>
    <row r="174" spans="1:10" x14ac:dyDescent="0.35">
      <c r="A174" s="894"/>
      <c r="B174" s="895"/>
      <c r="C174" s="895"/>
      <c r="D174" s="895"/>
      <c r="E174" s="895"/>
      <c r="F174" s="895"/>
      <c r="G174" s="895"/>
      <c r="H174" s="895"/>
      <c r="I174" s="895"/>
      <c r="J174" s="896"/>
    </row>
    <row r="176" spans="1:10" x14ac:dyDescent="0.35">
      <c r="A176" s="462"/>
      <c r="B176" s="462"/>
      <c r="C176" s="462"/>
      <c r="D176" s="462"/>
      <c r="E176" s="462"/>
      <c r="F176" s="462"/>
      <c r="G176" s="462"/>
      <c r="H176" s="462"/>
      <c r="I176" s="462"/>
      <c r="J176" s="462"/>
    </row>
    <row r="182" ht="19.5" customHeight="1" x14ac:dyDescent="0.35"/>
  </sheetData>
  <sheetProtection algorithmName="SHA-512" hashValue="PAQUpLeyTMWwjyJWPLcasJ3ysE1kGreQ9JikMx6PIoO2z/clvGeAEUyzDC3pkmbErjsPGbEbK+w+Xlk+dTXJ+g==" saltValue="ZcD0JQv5FMown94qMTVH5Q==" spinCount="100000" sheet="1" objects="1" scenarios="1" formatColumns="0" insertRows="0"/>
  <mergeCells count="38">
    <mergeCell ref="A164:J174"/>
    <mergeCell ref="A133:J133"/>
    <mergeCell ref="A138:I138"/>
    <mergeCell ref="D146:J146"/>
    <mergeCell ref="B163:J163"/>
    <mergeCell ref="D160:E160"/>
    <mergeCell ref="D103:J103"/>
    <mergeCell ref="A52:I52"/>
    <mergeCell ref="B77:J77"/>
    <mergeCell ref="D60:J60"/>
    <mergeCell ref="A90:J90"/>
    <mergeCell ref="A95:I95"/>
    <mergeCell ref="B92:J92"/>
    <mergeCell ref="A1:J3"/>
    <mergeCell ref="A9:I9"/>
    <mergeCell ref="D17:J17"/>
    <mergeCell ref="B34:J34"/>
    <mergeCell ref="A47:J47"/>
    <mergeCell ref="A35:J45"/>
    <mergeCell ref="B5:J5"/>
    <mergeCell ref="B6:J6"/>
    <mergeCell ref="B49:J49"/>
    <mergeCell ref="B48:J48"/>
    <mergeCell ref="B91:J91"/>
    <mergeCell ref="D29:E29"/>
    <mergeCell ref="D30:E30"/>
    <mergeCell ref="D31:E31"/>
    <mergeCell ref="D72:E72"/>
    <mergeCell ref="D73:E73"/>
    <mergeCell ref="D74:E74"/>
    <mergeCell ref="A78:J88"/>
    <mergeCell ref="D115:E115"/>
    <mergeCell ref="D116:E116"/>
    <mergeCell ref="D117:E117"/>
    <mergeCell ref="D158:E158"/>
    <mergeCell ref="D159:E159"/>
    <mergeCell ref="A121:J131"/>
    <mergeCell ref="B120:J120"/>
  </mergeCells>
  <phoneticPr fontId="19" type="noConversion"/>
  <pageMargins left="0.75" right="0.75" top="1" bottom="1" header="0.5" footer="0.5"/>
  <pageSetup scale="75" orientation="portrait" r:id="rId1"/>
  <headerFooter alignWithMargins="0">
    <oddFooter>&amp;LMaryland Department of Transportation
Maryland Transit Administration
Office of Local Transit Support&amp;C&amp;D&amp;R&amp;F
&amp;A</oddFooter>
  </headerFooter>
  <rowBreaks count="3" manualBreakCount="3">
    <brk id="46" max="10" man="1"/>
    <brk id="89" max="10" man="1"/>
    <brk id="132" max="10" man="1"/>
  </rowBreaks>
  <colBreaks count="1" manualBreakCount="1">
    <brk id="11" min="3" max="1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127000</xdr:colOff>
                    <xdr:row>23</xdr:row>
                    <xdr:rowOff>69850</xdr:rowOff>
                  </from>
                  <to>
                    <xdr:col>1</xdr:col>
                    <xdr:colOff>431800</xdr:colOff>
                    <xdr:row>23</xdr:row>
                    <xdr:rowOff>285750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127000</xdr:colOff>
                    <xdr:row>24</xdr:row>
                    <xdr:rowOff>69850</xdr:rowOff>
                  </from>
                  <to>
                    <xdr:col>1</xdr:col>
                    <xdr:colOff>431800</xdr:colOff>
                    <xdr:row>24</xdr:row>
                    <xdr:rowOff>285750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127000</xdr:colOff>
                    <xdr:row>23</xdr:row>
                    <xdr:rowOff>69850</xdr:rowOff>
                  </from>
                  <to>
                    <xdr:col>1</xdr:col>
                    <xdr:colOff>431800</xdr:colOff>
                    <xdr:row>23</xdr:row>
                    <xdr:rowOff>285750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127000</xdr:colOff>
                    <xdr:row>24</xdr:row>
                    <xdr:rowOff>69850</xdr:rowOff>
                  </from>
                  <to>
                    <xdr:col>1</xdr:col>
                    <xdr:colOff>431800</xdr:colOff>
                    <xdr:row>24</xdr:row>
                    <xdr:rowOff>285750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xdr:col>
                    <xdr:colOff>127000</xdr:colOff>
                    <xdr:row>12</xdr:row>
                    <xdr:rowOff>69850</xdr:rowOff>
                  </from>
                  <to>
                    <xdr:col>1</xdr:col>
                    <xdr:colOff>431800</xdr:colOff>
                    <xdr:row>13</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xdr:col>
                    <xdr:colOff>127000</xdr:colOff>
                    <xdr:row>13</xdr:row>
                    <xdr:rowOff>69850</xdr:rowOff>
                  </from>
                  <to>
                    <xdr:col>1</xdr:col>
                    <xdr:colOff>431800</xdr:colOff>
                    <xdr:row>14</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xdr:col>
                    <xdr:colOff>127000</xdr:colOff>
                    <xdr:row>12</xdr:row>
                    <xdr:rowOff>69850</xdr:rowOff>
                  </from>
                  <to>
                    <xdr:col>1</xdr:col>
                    <xdr:colOff>431800</xdr:colOff>
                    <xdr:row>13</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xdr:col>
                    <xdr:colOff>127000</xdr:colOff>
                    <xdr:row>13</xdr:row>
                    <xdr:rowOff>69850</xdr:rowOff>
                  </from>
                  <to>
                    <xdr:col>1</xdr:col>
                    <xdr:colOff>431800</xdr:colOff>
                    <xdr:row>14</xdr:row>
                    <xdr:rowOff>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xdr:col>
                    <xdr:colOff>127000</xdr:colOff>
                    <xdr:row>14</xdr:row>
                    <xdr:rowOff>69850</xdr:rowOff>
                  </from>
                  <to>
                    <xdr:col>1</xdr:col>
                    <xdr:colOff>431800</xdr:colOff>
                    <xdr:row>15</xdr:row>
                    <xdr:rowOff>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xdr:col>
                    <xdr:colOff>127000</xdr:colOff>
                    <xdr:row>14</xdr:row>
                    <xdr:rowOff>69850</xdr:rowOff>
                  </from>
                  <to>
                    <xdr:col>1</xdr:col>
                    <xdr:colOff>431800</xdr:colOff>
                    <xdr:row>15</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xdr:col>
                    <xdr:colOff>127000</xdr:colOff>
                    <xdr:row>66</xdr:row>
                    <xdr:rowOff>69850</xdr:rowOff>
                  </from>
                  <to>
                    <xdr:col>1</xdr:col>
                    <xdr:colOff>431800</xdr:colOff>
                    <xdr:row>66</xdr:row>
                    <xdr:rowOff>285750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xdr:col>
                    <xdr:colOff>127000</xdr:colOff>
                    <xdr:row>67</xdr:row>
                    <xdr:rowOff>69850</xdr:rowOff>
                  </from>
                  <to>
                    <xdr:col>1</xdr:col>
                    <xdr:colOff>431800</xdr:colOff>
                    <xdr:row>67</xdr:row>
                    <xdr:rowOff>285750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xdr:col>
                    <xdr:colOff>127000</xdr:colOff>
                    <xdr:row>66</xdr:row>
                    <xdr:rowOff>69850</xdr:rowOff>
                  </from>
                  <to>
                    <xdr:col>1</xdr:col>
                    <xdr:colOff>431800</xdr:colOff>
                    <xdr:row>66</xdr:row>
                    <xdr:rowOff>285750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1</xdr:col>
                    <xdr:colOff>127000</xdr:colOff>
                    <xdr:row>67</xdr:row>
                    <xdr:rowOff>69850</xdr:rowOff>
                  </from>
                  <to>
                    <xdr:col>1</xdr:col>
                    <xdr:colOff>431800</xdr:colOff>
                    <xdr:row>67</xdr:row>
                    <xdr:rowOff>285750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1</xdr:col>
                    <xdr:colOff>127000</xdr:colOff>
                    <xdr:row>55</xdr:row>
                    <xdr:rowOff>69850</xdr:rowOff>
                  </from>
                  <to>
                    <xdr:col>1</xdr:col>
                    <xdr:colOff>431800</xdr:colOff>
                    <xdr:row>56</xdr:row>
                    <xdr:rowOff>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1</xdr:col>
                    <xdr:colOff>127000</xdr:colOff>
                    <xdr:row>56</xdr:row>
                    <xdr:rowOff>69850</xdr:rowOff>
                  </from>
                  <to>
                    <xdr:col>1</xdr:col>
                    <xdr:colOff>431800</xdr:colOff>
                    <xdr:row>57</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1</xdr:col>
                    <xdr:colOff>127000</xdr:colOff>
                    <xdr:row>55</xdr:row>
                    <xdr:rowOff>69850</xdr:rowOff>
                  </from>
                  <to>
                    <xdr:col>1</xdr:col>
                    <xdr:colOff>431800</xdr:colOff>
                    <xdr:row>56</xdr:row>
                    <xdr:rowOff>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1</xdr:col>
                    <xdr:colOff>127000</xdr:colOff>
                    <xdr:row>56</xdr:row>
                    <xdr:rowOff>69850</xdr:rowOff>
                  </from>
                  <to>
                    <xdr:col>1</xdr:col>
                    <xdr:colOff>431800</xdr:colOff>
                    <xdr:row>57</xdr:row>
                    <xdr:rowOff>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1</xdr:col>
                    <xdr:colOff>127000</xdr:colOff>
                    <xdr:row>57</xdr:row>
                    <xdr:rowOff>69850</xdr:rowOff>
                  </from>
                  <to>
                    <xdr:col>1</xdr:col>
                    <xdr:colOff>431800</xdr:colOff>
                    <xdr:row>58</xdr:row>
                    <xdr:rowOff>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1</xdr:col>
                    <xdr:colOff>127000</xdr:colOff>
                    <xdr:row>57</xdr:row>
                    <xdr:rowOff>69850</xdr:rowOff>
                  </from>
                  <to>
                    <xdr:col>1</xdr:col>
                    <xdr:colOff>431800</xdr:colOff>
                    <xdr:row>58</xdr:row>
                    <xdr:rowOff>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1</xdr:col>
                    <xdr:colOff>127000</xdr:colOff>
                    <xdr:row>66</xdr:row>
                    <xdr:rowOff>69850</xdr:rowOff>
                  </from>
                  <to>
                    <xdr:col>1</xdr:col>
                    <xdr:colOff>431800</xdr:colOff>
                    <xdr:row>66</xdr:row>
                    <xdr:rowOff>285750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1</xdr:col>
                    <xdr:colOff>127000</xdr:colOff>
                    <xdr:row>67</xdr:row>
                    <xdr:rowOff>69850</xdr:rowOff>
                  </from>
                  <to>
                    <xdr:col>1</xdr:col>
                    <xdr:colOff>431800</xdr:colOff>
                    <xdr:row>67</xdr:row>
                    <xdr:rowOff>285750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1</xdr:col>
                    <xdr:colOff>127000</xdr:colOff>
                    <xdr:row>66</xdr:row>
                    <xdr:rowOff>69850</xdr:rowOff>
                  </from>
                  <to>
                    <xdr:col>1</xdr:col>
                    <xdr:colOff>431800</xdr:colOff>
                    <xdr:row>66</xdr:row>
                    <xdr:rowOff>285750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1</xdr:col>
                    <xdr:colOff>127000</xdr:colOff>
                    <xdr:row>67</xdr:row>
                    <xdr:rowOff>69850</xdr:rowOff>
                  </from>
                  <to>
                    <xdr:col>1</xdr:col>
                    <xdr:colOff>431800</xdr:colOff>
                    <xdr:row>67</xdr:row>
                    <xdr:rowOff>285750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1</xdr:col>
                    <xdr:colOff>127000</xdr:colOff>
                    <xdr:row>55</xdr:row>
                    <xdr:rowOff>69850</xdr:rowOff>
                  </from>
                  <to>
                    <xdr:col>1</xdr:col>
                    <xdr:colOff>431800</xdr:colOff>
                    <xdr:row>56</xdr:row>
                    <xdr:rowOff>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1</xdr:col>
                    <xdr:colOff>127000</xdr:colOff>
                    <xdr:row>56</xdr:row>
                    <xdr:rowOff>69850</xdr:rowOff>
                  </from>
                  <to>
                    <xdr:col>1</xdr:col>
                    <xdr:colOff>431800</xdr:colOff>
                    <xdr:row>57</xdr:row>
                    <xdr:rowOff>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1</xdr:col>
                    <xdr:colOff>127000</xdr:colOff>
                    <xdr:row>55</xdr:row>
                    <xdr:rowOff>69850</xdr:rowOff>
                  </from>
                  <to>
                    <xdr:col>1</xdr:col>
                    <xdr:colOff>431800</xdr:colOff>
                    <xdr:row>56</xdr:row>
                    <xdr:rowOff>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1</xdr:col>
                    <xdr:colOff>127000</xdr:colOff>
                    <xdr:row>56</xdr:row>
                    <xdr:rowOff>69850</xdr:rowOff>
                  </from>
                  <to>
                    <xdr:col>1</xdr:col>
                    <xdr:colOff>431800</xdr:colOff>
                    <xdr:row>57</xdr:row>
                    <xdr:rowOff>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1</xdr:col>
                    <xdr:colOff>127000</xdr:colOff>
                    <xdr:row>57</xdr:row>
                    <xdr:rowOff>69850</xdr:rowOff>
                  </from>
                  <to>
                    <xdr:col>1</xdr:col>
                    <xdr:colOff>431800</xdr:colOff>
                    <xdr:row>58</xdr:row>
                    <xdr:rowOff>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1</xdr:col>
                    <xdr:colOff>127000</xdr:colOff>
                    <xdr:row>57</xdr:row>
                    <xdr:rowOff>69850</xdr:rowOff>
                  </from>
                  <to>
                    <xdr:col>1</xdr:col>
                    <xdr:colOff>431800</xdr:colOff>
                    <xdr:row>58</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1</xdr:col>
                    <xdr:colOff>127000</xdr:colOff>
                    <xdr:row>109</xdr:row>
                    <xdr:rowOff>69850</xdr:rowOff>
                  </from>
                  <to>
                    <xdr:col>1</xdr:col>
                    <xdr:colOff>431800</xdr:colOff>
                    <xdr:row>109</xdr:row>
                    <xdr:rowOff>285750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1</xdr:col>
                    <xdr:colOff>127000</xdr:colOff>
                    <xdr:row>110</xdr:row>
                    <xdr:rowOff>69850</xdr:rowOff>
                  </from>
                  <to>
                    <xdr:col>1</xdr:col>
                    <xdr:colOff>431800</xdr:colOff>
                    <xdr:row>110</xdr:row>
                    <xdr:rowOff>285750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1</xdr:col>
                    <xdr:colOff>127000</xdr:colOff>
                    <xdr:row>109</xdr:row>
                    <xdr:rowOff>69850</xdr:rowOff>
                  </from>
                  <to>
                    <xdr:col>1</xdr:col>
                    <xdr:colOff>431800</xdr:colOff>
                    <xdr:row>109</xdr:row>
                    <xdr:rowOff>285750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1</xdr:col>
                    <xdr:colOff>127000</xdr:colOff>
                    <xdr:row>110</xdr:row>
                    <xdr:rowOff>69850</xdr:rowOff>
                  </from>
                  <to>
                    <xdr:col>1</xdr:col>
                    <xdr:colOff>431800</xdr:colOff>
                    <xdr:row>110</xdr:row>
                    <xdr:rowOff>285750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1</xdr:col>
                    <xdr:colOff>127000</xdr:colOff>
                    <xdr:row>98</xdr:row>
                    <xdr:rowOff>69850</xdr:rowOff>
                  </from>
                  <to>
                    <xdr:col>1</xdr:col>
                    <xdr:colOff>431800</xdr:colOff>
                    <xdr:row>99</xdr:row>
                    <xdr:rowOff>12700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1</xdr:col>
                    <xdr:colOff>127000</xdr:colOff>
                    <xdr:row>99</xdr:row>
                    <xdr:rowOff>69850</xdr:rowOff>
                  </from>
                  <to>
                    <xdr:col>1</xdr:col>
                    <xdr:colOff>431800</xdr:colOff>
                    <xdr:row>100</xdr:row>
                    <xdr:rowOff>12700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1</xdr:col>
                    <xdr:colOff>127000</xdr:colOff>
                    <xdr:row>98</xdr:row>
                    <xdr:rowOff>69850</xdr:rowOff>
                  </from>
                  <to>
                    <xdr:col>1</xdr:col>
                    <xdr:colOff>431800</xdr:colOff>
                    <xdr:row>99</xdr:row>
                    <xdr:rowOff>12700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xdr:col>
                    <xdr:colOff>127000</xdr:colOff>
                    <xdr:row>99</xdr:row>
                    <xdr:rowOff>69850</xdr:rowOff>
                  </from>
                  <to>
                    <xdr:col>1</xdr:col>
                    <xdr:colOff>431800</xdr:colOff>
                    <xdr:row>100</xdr:row>
                    <xdr:rowOff>12700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1</xdr:col>
                    <xdr:colOff>127000</xdr:colOff>
                    <xdr:row>100</xdr:row>
                    <xdr:rowOff>69850</xdr:rowOff>
                  </from>
                  <to>
                    <xdr:col>1</xdr:col>
                    <xdr:colOff>431800</xdr:colOff>
                    <xdr:row>101</xdr:row>
                    <xdr:rowOff>12700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1</xdr:col>
                    <xdr:colOff>127000</xdr:colOff>
                    <xdr:row>100</xdr:row>
                    <xdr:rowOff>69850</xdr:rowOff>
                  </from>
                  <to>
                    <xdr:col>1</xdr:col>
                    <xdr:colOff>431800</xdr:colOff>
                    <xdr:row>101</xdr:row>
                    <xdr:rowOff>12700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1</xdr:col>
                    <xdr:colOff>127000</xdr:colOff>
                    <xdr:row>152</xdr:row>
                    <xdr:rowOff>69850</xdr:rowOff>
                  </from>
                  <to>
                    <xdr:col>1</xdr:col>
                    <xdr:colOff>431800</xdr:colOff>
                    <xdr:row>153</xdr:row>
                    <xdr:rowOff>19050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1</xdr:col>
                    <xdr:colOff>127000</xdr:colOff>
                    <xdr:row>153</xdr:row>
                    <xdr:rowOff>69850</xdr:rowOff>
                  </from>
                  <to>
                    <xdr:col>1</xdr:col>
                    <xdr:colOff>431800</xdr:colOff>
                    <xdr:row>154</xdr:row>
                    <xdr:rowOff>19050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1</xdr:col>
                    <xdr:colOff>127000</xdr:colOff>
                    <xdr:row>152</xdr:row>
                    <xdr:rowOff>69850</xdr:rowOff>
                  </from>
                  <to>
                    <xdr:col>1</xdr:col>
                    <xdr:colOff>431800</xdr:colOff>
                    <xdr:row>153</xdr:row>
                    <xdr:rowOff>19050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xdr:col>
                    <xdr:colOff>127000</xdr:colOff>
                    <xdr:row>153</xdr:row>
                    <xdr:rowOff>69850</xdr:rowOff>
                  </from>
                  <to>
                    <xdr:col>1</xdr:col>
                    <xdr:colOff>431800</xdr:colOff>
                    <xdr:row>154</xdr:row>
                    <xdr:rowOff>19050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1</xdr:col>
                    <xdr:colOff>127000</xdr:colOff>
                    <xdr:row>141</xdr:row>
                    <xdr:rowOff>69850</xdr:rowOff>
                  </from>
                  <to>
                    <xdr:col>1</xdr:col>
                    <xdr:colOff>431800</xdr:colOff>
                    <xdr:row>142</xdr:row>
                    <xdr:rowOff>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1</xdr:col>
                    <xdr:colOff>127000</xdr:colOff>
                    <xdr:row>142</xdr:row>
                    <xdr:rowOff>69850</xdr:rowOff>
                  </from>
                  <to>
                    <xdr:col>1</xdr:col>
                    <xdr:colOff>431800</xdr:colOff>
                    <xdr:row>143</xdr:row>
                    <xdr:rowOff>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1</xdr:col>
                    <xdr:colOff>127000</xdr:colOff>
                    <xdr:row>141</xdr:row>
                    <xdr:rowOff>69850</xdr:rowOff>
                  </from>
                  <to>
                    <xdr:col>1</xdr:col>
                    <xdr:colOff>431800</xdr:colOff>
                    <xdr:row>142</xdr:row>
                    <xdr:rowOff>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1</xdr:col>
                    <xdr:colOff>127000</xdr:colOff>
                    <xdr:row>142</xdr:row>
                    <xdr:rowOff>69850</xdr:rowOff>
                  </from>
                  <to>
                    <xdr:col>1</xdr:col>
                    <xdr:colOff>431800</xdr:colOff>
                    <xdr:row>143</xdr:row>
                    <xdr:rowOff>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1</xdr:col>
                    <xdr:colOff>127000</xdr:colOff>
                    <xdr:row>143</xdr:row>
                    <xdr:rowOff>69850</xdr:rowOff>
                  </from>
                  <to>
                    <xdr:col>1</xdr:col>
                    <xdr:colOff>431800</xdr:colOff>
                    <xdr:row>144</xdr:row>
                    <xdr:rowOff>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1</xdr:col>
                    <xdr:colOff>127000</xdr:colOff>
                    <xdr:row>143</xdr:row>
                    <xdr:rowOff>69850</xdr:rowOff>
                  </from>
                  <to>
                    <xdr:col>1</xdr:col>
                    <xdr:colOff>431800</xdr:colOff>
                    <xdr:row>144</xdr:row>
                    <xdr:rowOff>0</xdr:rowOff>
                  </to>
                </anchor>
              </controlPr>
            </control>
          </mc:Choice>
        </mc:AlternateContent>
      </controls>
    </mc:Choice>
  </mc:AlternateConten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37"/>
  <sheetViews>
    <sheetView view="pageLayout" zoomScaleNormal="100" workbookViewId="0">
      <selection activeCell="A14" sqref="A14"/>
    </sheetView>
  </sheetViews>
  <sheetFormatPr defaultColWidth="9.1796875" defaultRowHeight="14" x14ac:dyDescent="0.25"/>
  <cols>
    <col min="1" max="1" width="7.7265625" style="252" customWidth="1"/>
    <col min="2" max="2" width="12.453125" style="252" customWidth="1"/>
    <col min="3" max="7" width="19.54296875" style="252" customWidth="1"/>
    <col min="8" max="16384" width="9.1796875" style="252"/>
  </cols>
  <sheetData>
    <row r="1" spans="1:16" ht="15" x14ac:dyDescent="0.35">
      <c r="A1" s="119" t="s">
        <v>446</v>
      </c>
      <c r="B1" s="120"/>
      <c r="C1" s="294"/>
      <c r="D1" s="266"/>
      <c r="E1" s="266"/>
      <c r="F1" s="266"/>
      <c r="G1" s="266"/>
      <c r="H1" s="266"/>
    </row>
    <row r="2" spans="1:16" ht="15" x14ac:dyDescent="0.35">
      <c r="A2" s="296" t="s">
        <v>98</v>
      </c>
      <c r="B2" s="295"/>
      <c r="D2" s="783">
        <f>'Form B-1'!C2</f>
        <v>0</v>
      </c>
      <c r="E2" s="783"/>
      <c r="F2" s="783"/>
      <c r="G2" s="783"/>
      <c r="H2" s="654"/>
    </row>
    <row r="3" spans="1:16" ht="15" x14ac:dyDescent="0.35">
      <c r="A3" s="296" t="s">
        <v>333</v>
      </c>
      <c r="B3" s="295"/>
      <c r="D3" s="783">
        <f>'Form B-1'!C3</f>
        <v>0</v>
      </c>
      <c r="E3" s="783"/>
      <c r="F3" s="783"/>
      <c r="G3" s="783"/>
      <c r="H3" s="654"/>
    </row>
    <row r="4" spans="1:16" x14ac:dyDescent="0.25">
      <c r="A4" s="267"/>
      <c r="B4" s="268"/>
    </row>
    <row r="5" spans="1:16" x14ac:dyDescent="0.25">
      <c r="B5" s="268"/>
    </row>
    <row r="6" spans="1:16" ht="38.25" customHeight="1" x14ac:dyDescent="0.35">
      <c r="A6" s="912" t="s">
        <v>462</v>
      </c>
      <c r="B6" s="912"/>
      <c r="C6" s="912"/>
      <c r="D6" s="912"/>
      <c r="E6" s="912"/>
      <c r="F6" s="912"/>
      <c r="G6" s="912"/>
      <c r="H6" s="913"/>
      <c r="I6" s="410"/>
      <c r="J6" s="410"/>
      <c r="K6" s="410"/>
      <c r="L6" s="410"/>
      <c r="M6" s="410"/>
      <c r="N6" s="410"/>
      <c r="O6" s="410"/>
      <c r="P6" s="410"/>
    </row>
    <row r="7" spans="1:16" x14ac:dyDescent="0.25">
      <c r="B7" s="268"/>
    </row>
    <row r="8" spans="1:16" ht="24.75" customHeight="1" x14ac:dyDescent="0.25">
      <c r="A8" s="914" t="s">
        <v>463</v>
      </c>
      <c r="B8" s="915"/>
      <c r="C8" s="915"/>
      <c r="D8" s="915"/>
      <c r="E8" s="915"/>
      <c r="F8" s="915"/>
      <c r="G8" s="915"/>
      <c r="H8" s="915"/>
    </row>
    <row r="9" spans="1:16" x14ac:dyDescent="0.25">
      <c r="A9" s="297"/>
      <c r="B9" s="268"/>
    </row>
    <row r="10" spans="1:16" ht="13.5" customHeight="1" thickBot="1" x14ac:dyDescent="0.3"/>
    <row r="11" spans="1:16" ht="12.75" customHeight="1" x14ac:dyDescent="0.25">
      <c r="A11" s="829" t="s">
        <v>135</v>
      </c>
      <c r="B11" s="662" t="s">
        <v>143</v>
      </c>
      <c r="C11" s="662" t="s">
        <v>464</v>
      </c>
      <c r="D11" s="835" t="s">
        <v>458</v>
      </c>
      <c r="E11" s="836"/>
      <c r="F11" s="836"/>
      <c r="G11" s="836"/>
      <c r="H11" s="667" t="s">
        <v>144</v>
      </c>
    </row>
    <row r="12" spans="1:16" ht="15.75" customHeight="1" x14ac:dyDescent="0.25">
      <c r="A12" s="830"/>
      <c r="B12" s="665"/>
      <c r="C12" s="665"/>
      <c r="D12" s="847" t="s">
        <v>60</v>
      </c>
      <c r="E12" s="848"/>
      <c r="F12" s="847" t="s">
        <v>0</v>
      </c>
      <c r="G12" s="848"/>
      <c r="H12" s="668"/>
    </row>
    <row r="13" spans="1:16" ht="47.25" customHeight="1" thickBot="1" x14ac:dyDescent="0.3">
      <c r="A13" s="831"/>
      <c r="B13" s="666"/>
      <c r="C13" s="666"/>
      <c r="D13" s="417" t="s">
        <v>138</v>
      </c>
      <c r="E13" s="417" t="s">
        <v>139</v>
      </c>
      <c r="F13" s="417" t="s">
        <v>140</v>
      </c>
      <c r="G13" s="417" t="s">
        <v>141</v>
      </c>
      <c r="H13" s="916"/>
    </row>
    <row r="14" spans="1:16" s="395" customFormat="1" ht="18" customHeight="1" x14ac:dyDescent="0.25">
      <c r="A14" s="81"/>
      <c r="B14" s="87"/>
      <c r="C14" s="88"/>
      <c r="D14" s="89"/>
      <c r="E14" s="84"/>
      <c r="F14" s="84"/>
      <c r="G14" s="84"/>
      <c r="H14" s="90"/>
    </row>
    <row r="15" spans="1:16" s="395" customFormat="1" ht="18" customHeight="1" x14ac:dyDescent="0.25">
      <c r="A15" s="83"/>
      <c r="B15" s="91"/>
      <c r="C15" s="92"/>
      <c r="D15" s="89"/>
      <c r="E15" s="84"/>
      <c r="F15" s="84"/>
      <c r="G15" s="84"/>
      <c r="H15" s="93"/>
    </row>
    <row r="16" spans="1:16" s="395" customFormat="1" ht="18" customHeight="1" x14ac:dyDescent="0.25">
      <c r="A16" s="83"/>
      <c r="B16" s="91"/>
      <c r="C16" s="92"/>
      <c r="D16" s="89"/>
      <c r="E16" s="84"/>
      <c r="F16" s="84"/>
      <c r="G16" s="84"/>
      <c r="H16" s="93"/>
    </row>
    <row r="17" spans="1:8" s="395" customFormat="1" ht="18" customHeight="1" x14ac:dyDescent="0.25">
      <c r="A17" s="83"/>
      <c r="B17" s="91"/>
      <c r="C17" s="92"/>
      <c r="D17" s="89"/>
      <c r="E17" s="84"/>
      <c r="F17" s="84"/>
      <c r="G17" s="84"/>
      <c r="H17" s="93"/>
    </row>
    <row r="18" spans="1:8" s="395" customFormat="1" ht="18" customHeight="1" x14ac:dyDescent="0.25">
      <c r="A18" s="83"/>
      <c r="B18" s="91"/>
      <c r="C18" s="92"/>
      <c r="D18" s="89"/>
      <c r="E18" s="84"/>
      <c r="F18" s="84"/>
      <c r="G18" s="84"/>
      <c r="H18" s="93"/>
    </row>
    <row r="19" spans="1:8" s="395" customFormat="1" ht="18" customHeight="1" x14ac:dyDescent="0.25">
      <c r="A19" s="83"/>
      <c r="B19" s="91"/>
      <c r="C19" s="92"/>
      <c r="D19" s="89"/>
      <c r="E19" s="84"/>
      <c r="F19" s="84"/>
      <c r="G19" s="84"/>
      <c r="H19" s="93"/>
    </row>
    <row r="20" spans="1:8" s="395" customFormat="1" ht="18" customHeight="1" x14ac:dyDescent="0.25">
      <c r="A20" s="83"/>
      <c r="B20" s="91"/>
      <c r="C20" s="92"/>
      <c r="D20" s="89"/>
      <c r="E20" s="84"/>
      <c r="F20" s="84"/>
      <c r="G20" s="84"/>
      <c r="H20" s="93"/>
    </row>
    <row r="21" spans="1:8" s="395" customFormat="1" ht="18" customHeight="1" thickBot="1" x14ac:dyDescent="0.3">
      <c r="A21" s="396" t="s">
        <v>142</v>
      </c>
      <c r="B21" s="397"/>
      <c r="C21" s="398"/>
      <c r="D21" s="398"/>
      <c r="E21" s="399"/>
      <c r="F21" s="399"/>
      <c r="G21" s="399"/>
      <c r="H21" s="400"/>
    </row>
    <row r="22" spans="1:8" ht="18" customHeight="1" thickBot="1" x14ac:dyDescent="0.3">
      <c r="A22" s="275" t="s">
        <v>145</v>
      </c>
      <c r="B22" s="276"/>
      <c r="C22" s="278">
        <f>SUM(C14:C20)</f>
        <v>0</v>
      </c>
      <c r="D22" s="278">
        <f>SUM(D14:D20)</f>
        <v>0</v>
      </c>
      <c r="E22" s="278">
        <f>SUM(E14:E20)</f>
        <v>0</v>
      </c>
      <c r="F22" s="278">
        <f t="shared" ref="F22:G22" si="0">SUM(F14:F20)</f>
        <v>0</v>
      </c>
      <c r="G22" s="278">
        <f t="shared" si="0"/>
        <v>0</v>
      </c>
    </row>
    <row r="24" spans="1:8" x14ac:dyDescent="0.25">
      <c r="A24" s="274" t="s">
        <v>465</v>
      </c>
    </row>
    <row r="25" spans="1:8" x14ac:dyDescent="0.25">
      <c r="A25" s="274" t="s">
        <v>356</v>
      </c>
    </row>
    <row r="26" spans="1:8" x14ac:dyDescent="0.25">
      <c r="A26" s="421"/>
      <c r="B26" s="421"/>
      <c r="C26" s="421"/>
      <c r="D26" s="421"/>
      <c r="E26" s="421"/>
      <c r="F26" s="421"/>
      <c r="G26" s="421"/>
    </row>
    <row r="28" spans="1:8" hidden="1" x14ac:dyDescent="0.25"/>
    <row r="29" spans="1:8" hidden="1" x14ac:dyDescent="0.35">
      <c r="A29" s="252" t="s">
        <v>259</v>
      </c>
      <c r="B29" s="252" t="s">
        <v>245</v>
      </c>
      <c r="C29" s="252" t="s">
        <v>248</v>
      </c>
      <c r="E29" s="280" t="s">
        <v>250</v>
      </c>
      <c r="G29" s="252" t="s">
        <v>263</v>
      </c>
    </row>
    <row r="30" spans="1:8" hidden="1" x14ac:dyDescent="0.35">
      <c r="A30" s="252" t="s">
        <v>260</v>
      </c>
      <c r="B30" s="252" t="s">
        <v>246</v>
      </c>
      <c r="C30" s="252" t="s">
        <v>249</v>
      </c>
      <c r="E30" s="280" t="s">
        <v>251</v>
      </c>
      <c r="G30" s="252" t="s">
        <v>264</v>
      </c>
    </row>
    <row r="31" spans="1:8" hidden="1" x14ac:dyDescent="0.35">
      <c r="A31" s="252" t="s">
        <v>261</v>
      </c>
      <c r="B31" s="252" t="s">
        <v>247</v>
      </c>
      <c r="C31" s="252" t="s">
        <v>247</v>
      </c>
      <c r="E31" s="280" t="s">
        <v>252</v>
      </c>
      <c r="G31" s="252" t="s">
        <v>265</v>
      </c>
    </row>
    <row r="32" spans="1:8" hidden="1" x14ac:dyDescent="0.35">
      <c r="E32" s="280" t="s">
        <v>253</v>
      </c>
    </row>
    <row r="33" spans="5:5" hidden="1" x14ac:dyDescent="0.35">
      <c r="E33" s="280" t="s">
        <v>254</v>
      </c>
    </row>
    <row r="34" spans="5:5" hidden="1" x14ac:dyDescent="0.35">
      <c r="E34" s="280" t="s">
        <v>255</v>
      </c>
    </row>
    <row r="35" spans="5:5" hidden="1" x14ac:dyDescent="0.35">
      <c r="E35" s="280" t="s">
        <v>256</v>
      </c>
    </row>
    <row r="36" spans="5:5" hidden="1" x14ac:dyDescent="0.35">
      <c r="E36" s="280" t="s">
        <v>257</v>
      </c>
    </row>
    <row r="37" spans="5:5" hidden="1" x14ac:dyDescent="0.35">
      <c r="E37" s="413" t="s">
        <v>8</v>
      </c>
    </row>
  </sheetData>
  <sheetProtection algorithmName="SHA-512" hashValue="yDnUhiqQ/OAp0O1Fm4GUQPeABAmu4MtkgUs9xbtP1GEttp9nHWXgilCTrLDhvohlmgdMn6kVtmHbQ+MIyF6uhg==" saltValue="DxxlvAtoknjx66Hh101YQg==" spinCount="100000" sheet="1" formatColumns="0" insertRows="0" selectLockedCells="1"/>
  <mergeCells count="11">
    <mergeCell ref="C11:C13"/>
    <mergeCell ref="D2:H2"/>
    <mergeCell ref="D3:H3"/>
    <mergeCell ref="A6:H6"/>
    <mergeCell ref="A8:H8"/>
    <mergeCell ref="D11:G11"/>
    <mergeCell ref="H11:H13"/>
    <mergeCell ref="D12:E12"/>
    <mergeCell ref="F12:G12"/>
    <mergeCell ref="A11:A13"/>
    <mergeCell ref="B11:B13"/>
  </mergeCells>
  <phoneticPr fontId="19" type="noConversion"/>
  <printOptions horizontalCentered="1" verticalCentered="1"/>
  <pageMargins left="0.25" right="0.25" top="1" bottom="1" header="0.5" footer="0.5"/>
  <pageSetup orientation="landscape" r:id="rId1"/>
  <headerFooter alignWithMargins="0">
    <oddFooter>&amp;LMaryland Department of Transportation
Maryland Tranist Administration
Office of Local Transit Support&amp;C&amp;D&amp;R&amp;F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T44"/>
  <sheetViews>
    <sheetView view="pageLayout" zoomScaleNormal="100" zoomScaleSheetLayoutView="100" workbookViewId="0">
      <selection activeCell="I18" sqref="I18"/>
    </sheetView>
  </sheetViews>
  <sheetFormatPr defaultColWidth="9.1796875" defaultRowHeight="14" x14ac:dyDescent="0.25"/>
  <cols>
    <col min="1" max="1" width="12.81640625" style="252" customWidth="1"/>
    <col min="2" max="2" width="13.453125" style="252" customWidth="1"/>
    <col min="3" max="3" width="15.7265625" style="252" customWidth="1"/>
    <col min="4" max="4" width="19" style="252" customWidth="1"/>
    <col min="5" max="5" width="11.1796875" style="252" customWidth="1"/>
    <col min="6" max="10" width="12.1796875" style="252" customWidth="1"/>
    <col min="11" max="16384" width="9.1796875" style="252"/>
  </cols>
  <sheetData>
    <row r="1" spans="1:20" ht="15" x14ac:dyDescent="0.35">
      <c r="A1" s="119" t="s">
        <v>446</v>
      </c>
      <c r="B1" s="294"/>
      <c r="C1" s="119"/>
      <c r="D1" s="300"/>
      <c r="E1" s="266"/>
      <c r="F1" s="266"/>
      <c r="G1" s="266"/>
      <c r="H1" s="266"/>
      <c r="I1" s="266"/>
      <c r="J1" s="266"/>
    </row>
    <row r="2" spans="1:20" ht="15" x14ac:dyDescent="0.35">
      <c r="A2" s="113" t="s">
        <v>98</v>
      </c>
      <c r="B2" s="295"/>
      <c r="C2" s="783">
        <f>'Form B-1'!C2</f>
        <v>0</v>
      </c>
      <c r="D2" s="783"/>
      <c r="E2" s="783"/>
      <c r="F2" s="783"/>
      <c r="G2" s="783"/>
      <c r="H2" s="783"/>
      <c r="I2" s="783"/>
      <c r="J2" s="783"/>
    </row>
    <row r="3" spans="1:20" ht="15" x14ac:dyDescent="0.35">
      <c r="A3" s="113" t="s">
        <v>333</v>
      </c>
      <c r="B3" s="295"/>
      <c r="C3" s="783">
        <f>'Form B-1'!C3</f>
        <v>0</v>
      </c>
      <c r="D3" s="783"/>
      <c r="E3" s="783"/>
      <c r="F3" s="783"/>
      <c r="G3" s="783"/>
      <c r="H3" s="783"/>
      <c r="I3" s="783"/>
      <c r="J3" s="783"/>
    </row>
    <row r="4" spans="1:20" x14ac:dyDescent="0.25">
      <c r="C4" s="267"/>
      <c r="D4" s="301"/>
    </row>
    <row r="5" spans="1:20" ht="15" x14ac:dyDescent="0.3">
      <c r="A5" s="655" t="s">
        <v>293</v>
      </c>
      <c r="B5" s="655"/>
      <c r="C5" s="655"/>
      <c r="D5" s="655"/>
      <c r="E5" s="655"/>
      <c r="F5" s="655"/>
      <c r="G5" s="655"/>
      <c r="H5" s="655"/>
      <c r="I5" s="655"/>
      <c r="J5" s="655"/>
      <c r="K5" s="410"/>
      <c r="L5" s="410"/>
      <c r="M5" s="410"/>
      <c r="N5" s="410"/>
      <c r="O5" s="410"/>
      <c r="P5" s="410"/>
      <c r="Q5" s="410"/>
      <c r="R5" s="410"/>
      <c r="S5" s="410"/>
      <c r="T5" s="410"/>
    </row>
    <row r="6" spans="1:20" x14ac:dyDescent="0.25">
      <c r="C6" s="301"/>
    </row>
    <row r="7" spans="1:20" ht="26.25" customHeight="1" x14ac:dyDescent="0.35">
      <c r="A7" s="917" t="s">
        <v>146</v>
      </c>
      <c r="B7" s="864"/>
      <c r="C7" s="864"/>
      <c r="D7" s="864"/>
      <c r="E7" s="864"/>
      <c r="F7" s="864"/>
      <c r="G7" s="864"/>
      <c r="H7" s="864"/>
      <c r="I7" s="864"/>
      <c r="J7" s="864"/>
    </row>
    <row r="8" spans="1:20" x14ac:dyDescent="0.35">
      <c r="A8" s="302" t="s">
        <v>134</v>
      </c>
      <c r="C8" s="301"/>
    </row>
    <row r="9" spans="1:20" ht="14.5" thickBot="1" x14ac:dyDescent="0.3"/>
    <row r="10" spans="1:20" ht="21.75" customHeight="1" x14ac:dyDescent="0.25">
      <c r="A10" s="798" t="s">
        <v>147</v>
      </c>
      <c r="B10" s="785" t="s">
        <v>148</v>
      </c>
      <c r="C10" s="923" t="s">
        <v>149</v>
      </c>
      <c r="D10" s="923"/>
      <c r="E10" s="785" t="s">
        <v>150</v>
      </c>
      <c r="F10" s="918" t="s">
        <v>466</v>
      </c>
      <c r="G10" s="918"/>
      <c r="H10" s="918"/>
      <c r="I10" s="918"/>
      <c r="J10" s="919"/>
    </row>
    <row r="11" spans="1:20" ht="77.25" customHeight="1" thickBot="1" x14ac:dyDescent="0.3">
      <c r="A11" s="799"/>
      <c r="B11" s="786"/>
      <c r="C11" s="417" t="s">
        <v>283</v>
      </c>
      <c r="D11" s="417" t="s">
        <v>151</v>
      </c>
      <c r="E11" s="786"/>
      <c r="F11" s="303" t="s">
        <v>366</v>
      </c>
      <c r="G11" s="303" t="s">
        <v>375</v>
      </c>
      <c r="H11" s="303" t="s">
        <v>378</v>
      </c>
      <c r="I11" s="303" t="s">
        <v>386</v>
      </c>
      <c r="J11" s="303" t="s">
        <v>467</v>
      </c>
    </row>
    <row r="12" spans="1:20" x14ac:dyDescent="0.25">
      <c r="A12" s="298"/>
      <c r="B12" s="56"/>
      <c r="C12" s="56"/>
      <c r="D12" s="56"/>
      <c r="E12" s="56"/>
      <c r="F12" s="84"/>
      <c r="G12" s="84"/>
      <c r="H12" s="84"/>
      <c r="I12" s="84"/>
      <c r="J12" s="85"/>
    </row>
    <row r="13" spans="1:20" x14ac:dyDescent="0.25">
      <c r="A13" s="298"/>
      <c r="B13" s="55"/>
      <c r="C13" s="56"/>
      <c r="D13" s="55"/>
      <c r="E13" s="55"/>
      <c r="F13" s="86"/>
      <c r="G13" s="86"/>
      <c r="H13" s="86"/>
      <c r="I13" s="86"/>
      <c r="J13" s="299"/>
    </row>
    <row r="14" spans="1:20" x14ac:dyDescent="0.25">
      <c r="A14" s="298"/>
      <c r="B14" s="55"/>
      <c r="C14" s="56"/>
      <c r="D14" s="55"/>
      <c r="E14" s="55"/>
      <c r="F14" s="86"/>
      <c r="G14" s="86"/>
      <c r="H14" s="86"/>
      <c r="I14" s="86"/>
      <c r="J14" s="299"/>
    </row>
    <row r="15" spans="1:20" x14ac:dyDescent="0.25">
      <c r="A15" s="298"/>
      <c r="B15" s="55"/>
      <c r="C15" s="56"/>
      <c r="D15" s="55"/>
      <c r="E15" s="55"/>
      <c r="F15" s="86"/>
      <c r="G15" s="86"/>
      <c r="H15" s="86"/>
      <c r="I15" s="86"/>
      <c r="J15" s="299"/>
    </row>
    <row r="16" spans="1:20" x14ac:dyDescent="0.25">
      <c r="A16" s="298"/>
      <c r="B16" s="55"/>
      <c r="C16" s="56"/>
      <c r="D16" s="55"/>
      <c r="E16" s="55"/>
      <c r="F16" s="86"/>
      <c r="G16" s="86"/>
      <c r="H16" s="86"/>
      <c r="I16" s="86"/>
      <c r="J16" s="299"/>
    </row>
    <row r="17" spans="1:10" x14ac:dyDescent="0.25">
      <c r="A17" s="298"/>
      <c r="B17" s="55"/>
      <c r="C17" s="56"/>
      <c r="D17" s="55"/>
      <c r="E17" s="55"/>
      <c r="F17" s="86"/>
      <c r="G17" s="86"/>
      <c r="H17" s="86"/>
      <c r="I17" s="86"/>
      <c r="J17" s="299"/>
    </row>
    <row r="18" spans="1:10" x14ac:dyDescent="0.25">
      <c r="A18" s="298"/>
      <c r="B18" s="55"/>
      <c r="C18" s="56"/>
      <c r="D18" s="55"/>
      <c r="E18" s="55"/>
      <c r="F18" s="86"/>
      <c r="G18" s="86"/>
      <c r="H18" s="86"/>
      <c r="I18" s="86"/>
      <c r="J18" s="299"/>
    </row>
    <row r="19" spans="1:10" x14ac:dyDescent="0.25">
      <c r="A19" s="298"/>
      <c r="B19" s="55"/>
      <c r="C19" s="56"/>
      <c r="D19" s="55"/>
      <c r="E19" s="55"/>
      <c r="F19" s="86"/>
      <c r="G19" s="86"/>
      <c r="H19" s="86"/>
      <c r="I19" s="86"/>
      <c r="J19" s="299"/>
    </row>
    <row r="20" spans="1:10" x14ac:dyDescent="0.25">
      <c r="A20" s="298"/>
      <c r="B20" s="55"/>
      <c r="C20" s="56"/>
      <c r="D20" s="55"/>
      <c r="E20" s="55"/>
      <c r="F20" s="86"/>
      <c r="G20" s="86"/>
      <c r="H20" s="86"/>
      <c r="I20" s="86"/>
      <c r="J20" s="299"/>
    </row>
    <row r="21" spans="1:10" x14ac:dyDescent="0.25">
      <c r="A21" s="298"/>
      <c r="B21" s="55"/>
      <c r="C21" s="56"/>
      <c r="D21" s="55"/>
      <c r="E21" s="55"/>
      <c r="F21" s="86"/>
      <c r="G21" s="86"/>
      <c r="H21" s="86"/>
      <c r="I21" s="86"/>
      <c r="J21" s="299"/>
    </row>
    <row r="22" spans="1:10" x14ac:dyDescent="0.25">
      <c r="A22" s="298"/>
      <c r="B22" s="55"/>
      <c r="C22" s="56"/>
      <c r="D22" s="55"/>
      <c r="E22" s="55"/>
      <c r="F22" s="86"/>
      <c r="G22" s="86"/>
      <c r="H22" s="86"/>
      <c r="I22" s="86"/>
      <c r="J22" s="299"/>
    </row>
    <row r="23" spans="1:10" x14ac:dyDescent="0.25">
      <c r="A23" s="298"/>
      <c r="B23" s="55"/>
      <c r="C23" s="56"/>
      <c r="D23" s="55"/>
      <c r="E23" s="55"/>
      <c r="F23" s="86"/>
      <c r="G23" s="86"/>
      <c r="H23" s="86"/>
      <c r="I23" s="86"/>
      <c r="J23" s="299"/>
    </row>
    <row r="24" spans="1:10" x14ac:dyDescent="0.25">
      <c r="A24" s="298"/>
      <c r="B24" s="55"/>
      <c r="C24" s="56"/>
      <c r="D24" s="55"/>
      <c r="E24" s="55"/>
      <c r="F24" s="86"/>
      <c r="G24" s="86"/>
      <c r="H24" s="86"/>
      <c r="I24" s="86"/>
      <c r="J24" s="299"/>
    </row>
    <row r="25" spans="1:10" x14ac:dyDescent="0.25">
      <c r="A25" s="298"/>
      <c r="B25" s="55"/>
      <c r="C25" s="56"/>
      <c r="D25" s="55"/>
      <c r="E25" s="55"/>
      <c r="F25" s="86"/>
      <c r="G25" s="86"/>
      <c r="H25" s="86"/>
      <c r="I25" s="86"/>
      <c r="J25" s="299"/>
    </row>
    <row r="26" spans="1:10" ht="14.5" thickBot="1" x14ac:dyDescent="0.3">
      <c r="A26" s="401" t="s">
        <v>142</v>
      </c>
      <c r="B26" s="392"/>
      <c r="C26" s="465"/>
      <c r="D26" s="392"/>
      <c r="E26" s="392"/>
      <c r="F26" s="393"/>
      <c r="G26" s="393"/>
      <c r="H26" s="393"/>
      <c r="I26" s="393"/>
      <c r="J26" s="394"/>
    </row>
    <row r="27" spans="1:10" ht="18" customHeight="1" thickBot="1" x14ac:dyDescent="0.3">
      <c r="A27" s="920" t="s">
        <v>152</v>
      </c>
      <c r="B27" s="921"/>
      <c r="C27" s="921"/>
      <c r="D27" s="921"/>
      <c r="E27" s="922"/>
      <c r="F27" s="304">
        <f>SUM(F12:F26)</f>
        <v>0</v>
      </c>
      <c r="G27" s="304">
        <f>SUM(G12:G26)</f>
        <v>0</v>
      </c>
      <c r="H27" s="304">
        <f>SUM(H12:H26)</f>
        <v>0</v>
      </c>
      <c r="I27" s="304">
        <f>SUM(I12:I26)</f>
        <v>0</v>
      </c>
      <c r="J27" s="305">
        <f>SUM(J12:J26)</f>
        <v>0</v>
      </c>
    </row>
    <row r="28" spans="1:10" ht="7.5" customHeight="1" x14ac:dyDescent="0.25">
      <c r="C28" s="127"/>
    </row>
    <row r="29" spans="1:10" x14ac:dyDescent="0.25">
      <c r="A29" s="274" t="s">
        <v>153</v>
      </c>
    </row>
    <row r="30" spans="1:10" x14ac:dyDescent="0.25">
      <c r="A30" s="274" t="s">
        <v>357</v>
      </c>
    </row>
    <row r="31" spans="1:10" ht="7.5" customHeight="1" x14ac:dyDescent="0.25">
      <c r="A31" s="421"/>
      <c r="B31" s="421"/>
      <c r="C31" s="421"/>
      <c r="D31" s="421"/>
      <c r="E31" s="421"/>
      <c r="F31" s="421"/>
      <c r="G31" s="421"/>
      <c r="H31" s="421"/>
      <c r="I31" s="421"/>
      <c r="J31" s="421"/>
    </row>
    <row r="35" spans="1:3" x14ac:dyDescent="0.35">
      <c r="A35" s="280" t="s">
        <v>250</v>
      </c>
      <c r="C35" s="252" t="s">
        <v>35</v>
      </c>
    </row>
    <row r="36" spans="1:3" x14ac:dyDescent="0.35">
      <c r="A36" s="280" t="s">
        <v>251</v>
      </c>
      <c r="C36" s="252" t="s">
        <v>36</v>
      </c>
    </row>
    <row r="37" spans="1:3" x14ac:dyDescent="0.35">
      <c r="A37" s="280" t="s">
        <v>252</v>
      </c>
      <c r="C37" s="252" t="s">
        <v>57</v>
      </c>
    </row>
    <row r="38" spans="1:3" x14ac:dyDescent="0.35">
      <c r="A38" s="280" t="s">
        <v>253</v>
      </c>
    </row>
    <row r="39" spans="1:3" x14ac:dyDescent="0.35">
      <c r="A39" s="280" t="s">
        <v>254</v>
      </c>
    </row>
    <row r="40" spans="1:3" x14ac:dyDescent="0.35">
      <c r="A40" s="280" t="s">
        <v>255</v>
      </c>
    </row>
    <row r="41" spans="1:3" x14ac:dyDescent="0.35">
      <c r="A41" s="280" t="s">
        <v>256</v>
      </c>
    </row>
    <row r="42" spans="1:3" x14ac:dyDescent="0.35">
      <c r="A42" s="280" t="s">
        <v>257</v>
      </c>
    </row>
    <row r="43" spans="1:3" x14ac:dyDescent="0.35">
      <c r="A43" s="280" t="s">
        <v>266</v>
      </c>
    </row>
    <row r="44" spans="1:3" x14ac:dyDescent="0.35">
      <c r="A44" s="413" t="s">
        <v>8</v>
      </c>
    </row>
  </sheetData>
  <sheetProtection algorithmName="SHA-512" hashValue="EegZOnyf541E8cQDi8bTGu5TwePOHHA3+BYtNzD3aJh6QDbad+zM9rZjiCukOjjoVRpqUUlATTkCf9Gp7wtHHQ==" saltValue="9Xx2mTil9McB3t8OmBsaeg==" spinCount="100000" sheet="1" objects="1" scenarios="1" formatColumns="0" insertRows="0"/>
  <mergeCells count="10">
    <mergeCell ref="A27:E27"/>
    <mergeCell ref="A10:A11"/>
    <mergeCell ref="B10:B11"/>
    <mergeCell ref="C10:D10"/>
    <mergeCell ref="E10:E11"/>
    <mergeCell ref="C2:J2"/>
    <mergeCell ref="C3:J3"/>
    <mergeCell ref="A5:J5"/>
    <mergeCell ref="A7:J7"/>
    <mergeCell ref="F10:J10"/>
  </mergeCells>
  <phoneticPr fontId="19" type="noConversion"/>
  <dataValidations count="2">
    <dataValidation type="list" allowBlank="1" showInputMessage="1" showErrorMessage="1" promptTitle="TYPE" prompt="Select" sqref="C12:C25" xr:uid="{00000000-0002-0000-1400-000000000000}">
      <formula1>$A$34:$A$44</formula1>
    </dataValidation>
    <dataValidation type="list" allowBlank="1" showInputMessage="1" showErrorMessage="1" promptTitle="Category" prompt="Select" sqref="A12:A25" xr:uid="{00000000-0002-0000-1400-000001000000}">
      <formula1>$C$34:$C$37</formula1>
    </dataValidation>
  </dataValidations>
  <printOptions horizontalCentered="1" verticalCentered="1"/>
  <pageMargins left="0.5" right="0.25" top="0.75" bottom="0.5" header="0.5" footer="0.5"/>
  <pageSetup orientation="landscape" r:id="rId1"/>
  <headerFooter alignWithMargins="0">
    <oddFooter>&amp;LMaryland Department of Transportation
Maryland Transit Administration
Office of Local Transit Support&amp;C
&amp;D&amp;R
&amp;F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Q28"/>
  <sheetViews>
    <sheetView view="pageLayout" zoomScaleNormal="100" zoomScaleSheetLayoutView="100" workbookViewId="0">
      <selection activeCell="A14" sqref="A14"/>
    </sheetView>
  </sheetViews>
  <sheetFormatPr defaultColWidth="9.1796875" defaultRowHeight="14" x14ac:dyDescent="0.25"/>
  <cols>
    <col min="1" max="1" width="9.7265625" style="252" customWidth="1"/>
    <col min="2" max="2" width="35" style="252" customWidth="1"/>
    <col min="3" max="3" width="18.26953125" style="252" customWidth="1"/>
    <col min="4" max="7" width="15.54296875" style="252" customWidth="1"/>
    <col min="8" max="16384" width="9.1796875" style="252"/>
  </cols>
  <sheetData>
    <row r="1" spans="1:17" ht="15" x14ac:dyDescent="0.35">
      <c r="A1" s="119" t="s">
        <v>446</v>
      </c>
      <c r="B1" s="266"/>
      <c r="C1" s="294"/>
      <c r="D1" s="266"/>
      <c r="E1" s="266"/>
      <c r="F1" s="266"/>
      <c r="G1" s="266"/>
    </row>
    <row r="2" spans="1:17" ht="15" x14ac:dyDescent="0.35">
      <c r="A2" s="113" t="s">
        <v>98</v>
      </c>
      <c r="C2" s="783">
        <f>'Form B-1'!C2</f>
        <v>0</v>
      </c>
      <c r="D2" s="783"/>
      <c r="E2" s="783"/>
      <c r="F2" s="783"/>
      <c r="G2" s="783"/>
    </row>
    <row r="3" spans="1:17" ht="15" x14ac:dyDescent="0.35">
      <c r="A3" s="113" t="s">
        <v>333</v>
      </c>
      <c r="C3" s="783">
        <f>'Form B-1'!C3</f>
        <v>0</v>
      </c>
      <c r="D3" s="783"/>
      <c r="E3" s="783"/>
      <c r="F3" s="783"/>
      <c r="G3" s="783"/>
    </row>
    <row r="4" spans="1:17" x14ac:dyDescent="0.25">
      <c r="A4" s="267"/>
      <c r="B4" s="268"/>
    </row>
    <row r="5" spans="1:17" ht="7.5" customHeight="1" x14ac:dyDescent="0.25">
      <c r="B5" s="268"/>
    </row>
    <row r="6" spans="1:17" ht="15" x14ac:dyDescent="0.3">
      <c r="A6" s="655" t="s">
        <v>468</v>
      </c>
      <c r="B6" s="655"/>
      <c r="C6" s="655"/>
      <c r="D6" s="655"/>
      <c r="E6" s="655"/>
      <c r="F6" s="655"/>
      <c r="G6" s="655"/>
      <c r="H6" s="410"/>
      <c r="I6" s="410"/>
      <c r="J6" s="410"/>
      <c r="K6" s="410"/>
      <c r="L6" s="410"/>
      <c r="M6" s="410"/>
      <c r="N6" s="410"/>
      <c r="O6" s="410"/>
      <c r="P6" s="410"/>
      <c r="Q6" s="410"/>
    </row>
    <row r="7" spans="1:17" x14ac:dyDescent="0.25">
      <c r="B7" s="268"/>
    </row>
    <row r="8" spans="1:17" ht="24.75" customHeight="1" x14ac:dyDescent="0.25">
      <c r="A8" s="840" t="s">
        <v>469</v>
      </c>
      <c r="B8" s="924"/>
      <c r="C8" s="924"/>
      <c r="D8" s="924"/>
      <c r="E8" s="924"/>
      <c r="F8" s="924"/>
      <c r="G8" s="924"/>
    </row>
    <row r="9" spans="1:17" x14ac:dyDescent="0.35">
      <c r="A9" s="302" t="s">
        <v>134</v>
      </c>
      <c r="B9" s="268"/>
    </row>
    <row r="10" spans="1:17" ht="13.5" customHeight="1" thickBot="1" x14ac:dyDescent="0.3"/>
    <row r="11" spans="1:17" ht="12.75" customHeight="1" x14ac:dyDescent="0.25">
      <c r="A11" s="798" t="s">
        <v>470</v>
      </c>
      <c r="B11" s="785" t="s">
        <v>154</v>
      </c>
      <c r="C11" s="785" t="s">
        <v>471</v>
      </c>
      <c r="D11" s="835" t="s">
        <v>472</v>
      </c>
      <c r="E11" s="836"/>
      <c r="F11" s="836"/>
      <c r="G11" s="925"/>
    </row>
    <row r="12" spans="1:17" ht="15.75" customHeight="1" x14ac:dyDescent="0.25">
      <c r="A12" s="802"/>
      <c r="B12" s="789"/>
      <c r="C12" s="789"/>
      <c r="D12" s="847" t="s">
        <v>60</v>
      </c>
      <c r="E12" s="848"/>
      <c r="F12" s="847" t="s">
        <v>0</v>
      </c>
      <c r="G12" s="848"/>
    </row>
    <row r="13" spans="1:17" ht="51" customHeight="1" thickBot="1" x14ac:dyDescent="0.3">
      <c r="A13" s="799"/>
      <c r="B13" s="786"/>
      <c r="C13" s="786"/>
      <c r="D13" s="417" t="s">
        <v>138</v>
      </c>
      <c r="E13" s="417" t="s">
        <v>139</v>
      </c>
      <c r="F13" s="417" t="s">
        <v>140</v>
      </c>
      <c r="G13" s="417" t="s">
        <v>141</v>
      </c>
    </row>
    <row r="14" spans="1:17" ht="18" customHeight="1" x14ac:dyDescent="0.25">
      <c r="A14" s="81"/>
      <c r="B14" s="87"/>
      <c r="C14" s="84"/>
      <c r="D14" s="84"/>
      <c r="E14" s="84"/>
      <c r="F14" s="84"/>
      <c r="G14" s="84"/>
    </row>
    <row r="15" spans="1:17" ht="18" customHeight="1" x14ac:dyDescent="0.25">
      <c r="A15" s="83"/>
      <c r="B15" s="91"/>
      <c r="C15" s="86"/>
      <c r="D15" s="84"/>
      <c r="E15" s="84"/>
      <c r="F15" s="84"/>
      <c r="G15" s="84"/>
    </row>
    <row r="16" spans="1:17" ht="18" customHeight="1" x14ac:dyDescent="0.25">
      <c r="A16" s="83"/>
      <c r="B16" s="91"/>
      <c r="C16" s="86"/>
      <c r="D16" s="84"/>
      <c r="E16" s="84"/>
      <c r="F16" s="84"/>
      <c r="G16" s="84"/>
    </row>
    <row r="17" spans="1:7" ht="18" customHeight="1" x14ac:dyDescent="0.25">
      <c r="A17" s="83"/>
      <c r="B17" s="91"/>
      <c r="C17" s="86"/>
      <c r="D17" s="84"/>
      <c r="E17" s="84"/>
      <c r="F17" s="84"/>
      <c r="G17" s="84"/>
    </row>
    <row r="18" spans="1:7" ht="18" customHeight="1" x14ac:dyDescent="0.25">
      <c r="A18" s="83"/>
      <c r="B18" s="91"/>
      <c r="C18" s="86"/>
      <c r="D18" s="84"/>
      <c r="E18" s="84"/>
      <c r="F18" s="84"/>
      <c r="G18" s="84"/>
    </row>
    <row r="19" spans="1:7" ht="18" customHeight="1" x14ac:dyDescent="0.25">
      <c r="A19" s="83"/>
      <c r="B19" s="91"/>
      <c r="C19" s="86"/>
      <c r="D19" s="84"/>
      <c r="E19" s="84"/>
      <c r="F19" s="84"/>
      <c r="G19" s="84"/>
    </row>
    <row r="20" spans="1:7" ht="18" customHeight="1" x14ac:dyDescent="0.25">
      <c r="A20" s="83"/>
      <c r="B20" s="91"/>
      <c r="C20" s="86"/>
      <c r="D20" s="84"/>
      <c r="E20" s="84"/>
      <c r="F20" s="84"/>
      <c r="G20" s="84"/>
    </row>
    <row r="21" spans="1:7" ht="18" customHeight="1" x14ac:dyDescent="0.25">
      <c r="A21" s="83"/>
      <c r="B21" s="91"/>
      <c r="C21" s="86"/>
      <c r="D21" s="84"/>
      <c r="E21" s="84"/>
      <c r="F21" s="84"/>
      <c r="G21" s="84"/>
    </row>
    <row r="22" spans="1:7" ht="18" customHeight="1" x14ac:dyDescent="0.25">
      <c r="A22" s="83"/>
      <c r="B22" s="91"/>
      <c r="C22" s="86"/>
      <c r="D22" s="84"/>
      <c r="E22" s="84"/>
      <c r="F22" s="84"/>
      <c r="G22" s="84"/>
    </row>
    <row r="23" spans="1:7" ht="18" customHeight="1" thickBot="1" x14ac:dyDescent="0.3">
      <c r="A23" s="401" t="s">
        <v>142</v>
      </c>
      <c r="B23" s="391"/>
      <c r="C23" s="393"/>
      <c r="D23" s="393"/>
      <c r="E23" s="393"/>
      <c r="F23" s="393"/>
      <c r="G23" s="393"/>
    </row>
    <row r="24" spans="1:7" ht="18" customHeight="1" thickBot="1" x14ac:dyDescent="0.3">
      <c r="A24" s="306" t="s">
        <v>155</v>
      </c>
      <c r="B24" s="307"/>
      <c r="C24" s="304">
        <f>SUM(C14:C22)</f>
        <v>0</v>
      </c>
      <c r="D24" s="304">
        <f>SUM(D14:D23)</f>
        <v>0</v>
      </c>
      <c r="E24" s="304">
        <f>SUM(E14:E22)</f>
        <v>0</v>
      </c>
      <c r="F24" s="304">
        <f>SUM(F14:F22)</f>
        <v>0</v>
      </c>
      <c r="G24" s="304">
        <f>SUM(G14:G22)</f>
        <v>0</v>
      </c>
    </row>
    <row r="26" spans="1:7" x14ac:dyDescent="0.25">
      <c r="A26" s="274" t="s">
        <v>284</v>
      </c>
    </row>
    <row r="27" spans="1:7" x14ac:dyDescent="0.25">
      <c r="A27" s="274" t="s">
        <v>156</v>
      </c>
    </row>
    <row r="28" spans="1:7" ht="3.75" customHeight="1" x14ac:dyDescent="0.25">
      <c r="A28" s="421"/>
      <c r="B28" s="421"/>
      <c r="C28" s="421"/>
      <c r="D28" s="421"/>
      <c r="E28" s="421"/>
      <c r="F28" s="421"/>
      <c r="G28" s="421"/>
    </row>
  </sheetData>
  <sheetProtection algorithmName="SHA-512" hashValue="TPPgFj3MzGUiQ3u04OnxTSlLBxOaRzW+z6ipJbblQH1TkmiukWYo9lmDCPzhzoQoiB7FXTYAvdW3NPEw+OCOhA==" saltValue="7qiPfu/+wdp4PqXMo1n9Mg==" spinCount="100000" sheet="1" formatColumns="0" insertRows="0" selectLockedCells="1"/>
  <mergeCells count="10">
    <mergeCell ref="C2:G2"/>
    <mergeCell ref="C3:G3"/>
    <mergeCell ref="A6:G6"/>
    <mergeCell ref="A8:G8"/>
    <mergeCell ref="A11:A13"/>
    <mergeCell ref="B11:B13"/>
    <mergeCell ref="C11:C13"/>
    <mergeCell ref="D11:G11"/>
    <mergeCell ref="D12:E12"/>
    <mergeCell ref="F12:G12"/>
  </mergeCells>
  <phoneticPr fontId="19" type="noConversion"/>
  <printOptions horizontalCentered="1" verticalCentered="1"/>
  <pageMargins left="0.5" right="0.5" top="1" bottom="1" header="0.5" footer="0.5"/>
  <pageSetup orientation="landscape" r:id="rId1"/>
  <headerFooter alignWithMargins="0">
    <oddFooter>&amp;LMaryland Department of Transporation
Maryland Transit Administration
Office of Local Transit Support&amp;C&amp;D&amp;R&amp;F
&amp;A</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dimension ref="A1:M220"/>
  <sheetViews>
    <sheetView zoomScaleNormal="100" zoomScaleSheetLayoutView="100" workbookViewId="0">
      <selection activeCell="A167" sqref="A167:J167"/>
    </sheetView>
  </sheetViews>
  <sheetFormatPr defaultColWidth="9.1796875" defaultRowHeight="14" x14ac:dyDescent="0.35"/>
  <cols>
    <col min="1" max="1" width="27.7265625" style="98" customWidth="1"/>
    <col min="2" max="2" width="11.7265625" style="98" bestFit="1" customWidth="1"/>
    <col min="3" max="3" width="10.81640625" style="98" customWidth="1"/>
    <col min="4" max="16384" width="9.1796875" style="98"/>
  </cols>
  <sheetData>
    <row r="1" spans="1:13" x14ac:dyDescent="0.35">
      <c r="A1" s="937" t="s">
        <v>236</v>
      </c>
      <c r="B1" s="937"/>
      <c r="C1" s="937"/>
      <c r="D1" s="937"/>
      <c r="E1" s="937"/>
      <c r="F1" s="937"/>
      <c r="G1" s="937"/>
      <c r="H1" s="937"/>
      <c r="I1" s="937"/>
      <c r="J1" s="937"/>
    </row>
    <row r="2" spans="1:13" x14ac:dyDescent="0.35">
      <c r="A2" s="937"/>
      <c r="B2" s="937"/>
      <c r="C2" s="937"/>
      <c r="D2" s="937"/>
      <c r="E2" s="937"/>
      <c r="F2" s="937"/>
      <c r="G2" s="937"/>
      <c r="H2" s="937"/>
      <c r="I2" s="937"/>
      <c r="J2" s="937"/>
    </row>
    <row r="3" spans="1:13" x14ac:dyDescent="0.35">
      <c r="A3" s="937"/>
      <c r="B3" s="937"/>
      <c r="C3" s="937"/>
      <c r="D3" s="937"/>
      <c r="E3" s="937"/>
      <c r="F3" s="937"/>
      <c r="G3" s="937"/>
      <c r="H3" s="937"/>
      <c r="I3" s="937"/>
      <c r="J3" s="937"/>
    </row>
    <row r="4" spans="1:13" s="4" customFormat="1" ht="15" x14ac:dyDescent="0.35">
      <c r="A4" s="938" t="s">
        <v>446</v>
      </c>
      <c r="B4" s="939"/>
      <c r="C4" s="939"/>
      <c r="D4" s="939"/>
      <c r="E4" s="939"/>
      <c r="F4" s="939"/>
      <c r="G4" s="939"/>
      <c r="H4" s="939"/>
      <c r="I4" s="939"/>
      <c r="J4" s="939"/>
      <c r="K4" s="25"/>
      <c r="L4" s="25"/>
      <c r="M4" s="25"/>
    </row>
    <row r="5" spans="1:13" s="4" customFormat="1" ht="15" x14ac:dyDescent="0.35">
      <c r="A5" s="7" t="s">
        <v>98</v>
      </c>
      <c r="B5" s="926">
        <f>'Form B-1'!C2</f>
        <v>0</v>
      </c>
      <c r="C5" s="926"/>
      <c r="D5" s="926"/>
      <c r="E5" s="926"/>
      <c r="F5" s="926"/>
      <c r="G5" s="926"/>
      <c r="H5" s="926"/>
      <c r="I5" s="926"/>
      <c r="J5" s="926"/>
      <c r="K5" s="14"/>
    </row>
    <row r="6" spans="1:13" s="4" customFormat="1" ht="15" x14ac:dyDescent="0.35">
      <c r="A6" s="7" t="s">
        <v>333</v>
      </c>
      <c r="B6" s="926">
        <f>'Form B-1'!C3</f>
        <v>0</v>
      </c>
      <c r="C6" s="926"/>
      <c r="D6" s="926"/>
      <c r="E6" s="926"/>
      <c r="F6" s="926"/>
      <c r="G6" s="926"/>
      <c r="H6" s="926"/>
      <c r="I6" s="926"/>
      <c r="J6" s="926"/>
      <c r="K6" s="14"/>
    </row>
    <row r="9" spans="1:13" ht="15.5" x14ac:dyDescent="0.35">
      <c r="A9" s="940" t="s">
        <v>316</v>
      </c>
      <c r="B9" s="939"/>
      <c r="C9" s="939"/>
      <c r="D9" s="939"/>
      <c r="E9" s="939"/>
      <c r="F9" s="939"/>
      <c r="G9" s="939"/>
      <c r="H9" s="939"/>
      <c r="I9" s="939"/>
      <c r="J9" s="26"/>
      <c r="K9" s="26"/>
      <c r="L9" s="26"/>
      <c r="M9" s="26"/>
    </row>
    <row r="11" spans="1:13" x14ac:dyDescent="0.35">
      <c r="A11" s="27" t="s">
        <v>289</v>
      </c>
    </row>
    <row r="13" spans="1:13" x14ac:dyDescent="0.35">
      <c r="A13" s="98" t="s">
        <v>214</v>
      </c>
      <c r="B13" s="291"/>
      <c r="C13" s="291"/>
      <c r="D13" s="291"/>
      <c r="E13" s="291"/>
    </row>
    <row r="14" spans="1:13" x14ac:dyDescent="0.35">
      <c r="A14" s="98" t="s">
        <v>215</v>
      </c>
      <c r="B14" s="291"/>
      <c r="D14" s="19" t="s">
        <v>286</v>
      </c>
    </row>
    <row r="16" spans="1:13" x14ac:dyDescent="0.35">
      <c r="A16" s="98" t="s">
        <v>217</v>
      </c>
      <c r="B16" s="308">
        <v>0</v>
      </c>
    </row>
    <row r="17" spans="1:10" x14ac:dyDescent="0.35">
      <c r="B17" s="28"/>
    </row>
    <row r="18" spans="1:10" x14ac:dyDescent="0.35">
      <c r="A18" s="29" t="s">
        <v>218</v>
      </c>
    </row>
    <row r="19" spans="1:10" x14ac:dyDescent="0.35">
      <c r="A19" s="29"/>
    </row>
    <row r="20" spans="1:10" x14ac:dyDescent="0.35">
      <c r="A20" s="98" t="s">
        <v>219</v>
      </c>
    </row>
    <row r="22" spans="1:10" ht="27" customHeight="1" x14ac:dyDescent="0.35">
      <c r="B22" s="289"/>
      <c r="C22" s="98" t="s">
        <v>220</v>
      </c>
    </row>
    <row r="23" spans="1:10" ht="26.25" customHeight="1" x14ac:dyDescent="0.35">
      <c r="B23" s="290"/>
      <c r="C23" s="98" t="s">
        <v>221</v>
      </c>
    </row>
    <row r="25" spans="1:10" x14ac:dyDescent="0.35">
      <c r="A25" s="29" t="s">
        <v>320</v>
      </c>
    </row>
    <row r="26" spans="1:10" x14ac:dyDescent="0.35">
      <c r="A26" s="29"/>
    </row>
    <row r="27" spans="1:10" x14ac:dyDescent="0.35">
      <c r="A27" s="98" t="s">
        <v>324</v>
      </c>
      <c r="D27" s="886"/>
      <c r="E27" s="886"/>
    </row>
    <row r="28" spans="1:10" x14ac:dyDescent="0.35">
      <c r="A28" s="98" t="s">
        <v>325</v>
      </c>
      <c r="D28" s="887"/>
      <c r="E28" s="887"/>
    </row>
    <row r="29" spans="1:10" x14ac:dyDescent="0.35">
      <c r="A29" s="98" t="s">
        <v>326</v>
      </c>
      <c r="D29" s="887"/>
      <c r="E29" s="887"/>
    </row>
    <row r="30" spans="1:10" x14ac:dyDescent="0.35">
      <c r="A30" s="29"/>
    </row>
    <row r="32" spans="1:10" ht="24.75" customHeight="1" x14ac:dyDescent="0.35">
      <c r="A32" s="30" t="s">
        <v>222</v>
      </c>
      <c r="B32" s="941" t="s">
        <v>223</v>
      </c>
      <c r="C32" s="942"/>
      <c r="D32" s="942"/>
      <c r="E32" s="942"/>
      <c r="F32" s="942"/>
      <c r="G32" s="942"/>
      <c r="H32" s="942"/>
      <c r="I32" s="942"/>
      <c r="J32" s="942"/>
    </row>
    <row r="33" spans="1:10" x14ac:dyDescent="0.35">
      <c r="A33" s="888"/>
      <c r="B33" s="929"/>
      <c r="C33" s="929"/>
      <c r="D33" s="929"/>
      <c r="E33" s="929"/>
      <c r="F33" s="929"/>
      <c r="G33" s="929"/>
      <c r="H33" s="929"/>
      <c r="I33" s="929"/>
      <c r="J33" s="943"/>
    </row>
    <row r="34" spans="1:10" x14ac:dyDescent="0.35">
      <c r="A34" s="931"/>
      <c r="B34" s="932"/>
      <c r="C34" s="932"/>
      <c r="D34" s="932"/>
      <c r="E34" s="932"/>
      <c r="F34" s="932"/>
      <c r="G34" s="932"/>
      <c r="H34" s="932"/>
      <c r="I34" s="932"/>
      <c r="J34" s="944"/>
    </row>
    <row r="35" spans="1:10" x14ac:dyDescent="0.35">
      <c r="A35" s="931"/>
      <c r="B35" s="932"/>
      <c r="C35" s="932"/>
      <c r="D35" s="932"/>
      <c r="E35" s="932"/>
      <c r="F35" s="932"/>
      <c r="G35" s="932"/>
      <c r="H35" s="932"/>
      <c r="I35" s="932"/>
      <c r="J35" s="944"/>
    </row>
    <row r="36" spans="1:10" x14ac:dyDescent="0.35">
      <c r="A36" s="931"/>
      <c r="B36" s="932"/>
      <c r="C36" s="932"/>
      <c r="D36" s="932"/>
      <c r="E36" s="932"/>
      <c r="F36" s="932"/>
      <c r="G36" s="932"/>
      <c r="H36" s="932"/>
      <c r="I36" s="932"/>
      <c r="J36" s="944"/>
    </row>
    <row r="37" spans="1:10" x14ac:dyDescent="0.35">
      <c r="A37" s="931"/>
      <c r="B37" s="932"/>
      <c r="C37" s="932"/>
      <c r="D37" s="932"/>
      <c r="E37" s="932"/>
      <c r="F37" s="932"/>
      <c r="G37" s="932"/>
      <c r="H37" s="932"/>
      <c r="I37" s="932"/>
      <c r="J37" s="944"/>
    </row>
    <row r="38" spans="1:10" x14ac:dyDescent="0.35">
      <c r="A38" s="931"/>
      <c r="B38" s="932"/>
      <c r="C38" s="932"/>
      <c r="D38" s="932"/>
      <c r="E38" s="932"/>
      <c r="F38" s="932"/>
      <c r="G38" s="932"/>
      <c r="H38" s="932"/>
      <c r="I38" s="932"/>
      <c r="J38" s="944"/>
    </row>
    <row r="39" spans="1:10" x14ac:dyDescent="0.35">
      <c r="A39" s="931"/>
      <c r="B39" s="932"/>
      <c r="C39" s="932"/>
      <c r="D39" s="932"/>
      <c r="E39" s="932"/>
      <c r="F39" s="932"/>
      <c r="G39" s="932"/>
      <c r="H39" s="932"/>
      <c r="I39" s="932"/>
      <c r="J39" s="944"/>
    </row>
    <row r="40" spans="1:10" x14ac:dyDescent="0.35">
      <c r="A40" s="931"/>
      <c r="B40" s="932"/>
      <c r="C40" s="932"/>
      <c r="D40" s="932"/>
      <c r="E40" s="932"/>
      <c r="F40" s="932"/>
      <c r="G40" s="932"/>
      <c r="H40" s="932"/>
      <c r="I40" s="932"/>
      <c r="J40" s="944"/>
    </row>
    <row r="41" spans="1:10" x14ac:dyDescent="0.35">
      <c r="A41" s="931"/>
      <c r="B41" s="932"/>
      <c r="C41" s="932"/>
      <c r="D41" s="932"/>
      <c r="E41" s="932"/>
      <c r="F41" s="932"/>
      <c r="G41" s="932"/>
      <c r="H41" s="932"/>
      <c r="I41" s="932"/>
      <c r="J41" s="944"/>
    </row>
    <row r="42" spans="1:10" x14ac:dyDescent="0.35">
      <c r="A42" s="931"/>
      <c r="B42" s="932"/>
      <c r="C42" s="932"/>
      <c r="D42" s="932"/>
      <c r="E42" s="932"/>
      <c r="F42" s="932"/>
      <c r="G42" s="932"/>
      <c r="H42" s="932"/>
      <c r="I42" s="932"/>
      <c r="J42" s="944"/>
    </row>
    <row r="43" spans="1:10" x14ac:dyDescent="0.35">
      <c r="A43" s="934"/>
      <c r="B43" s="935"/>
      <c r="C43" s="935"/>
      <c r="D43" s="935"/>
      <c r="E43" s="935"/>
      <c r="F43" s="935"/>
      <c r="G43" s="935"/>
      <c r="H43" s="935"/>
      <c r="I43" s="935"/>
      <c r="J43" s="945"/>
    </row>
    <row r="45" spans="1:10" ht="26.25" customHeight="1" x14ac:dyDescent="0.35">
      <c r="A45" s="98" t="s">
        <v>224</v>
      </c>
      <c r="B45" s="290"/>
      <c r="C45" s="173" t="s">
        <v>225</v>
      </c>
      <c r="D45" s="290"/>
      <c r="E45" s="173" t="s">
        <v>226</v>
      </c>
    </row>
    <row r="47" spans="1:10" x14ac:dyDescent="0.35">
      <c r="A47" s="98" t="s">
        <v>227</v>
      </c>
      <c r="C47" s="1" t="s">
        <v>228</v>
      </c>
      <c r="D47" s="886"/>
      <c r="E47" s="886"/>
      <c r="F47" s="886"/>
      <c r="G47" s="886"/>
      <c r="H47" s="886"/>
    </row>
    <row r="48" spans="1:10" x14ac:dyDescent="0.35">
      <c r="C48" s="2" t="s">
        <v>229</v>
      </c>
      <c r="D48" s="887"/>
      <c r="E48" s="887"/>
      <c r="F48" s="887"/>
      <c r="G48" s="887"/>
      <c r="H48" s="887"/>
    </row>
    <row r="49" spans="1:10" x14ac:dyDescent="0.35">
      <c r="C49" s="2" t="s">
        <v>230</v>
      </c>
      <c r="D49" s="887"/>
      <c r="E49" s="887"/>
      <c r="F49" s="887"/>
      <c r="G49" s="887"/>
      <c r="H49" s="887"/>
    </row>
    <row r="50" spans="1:10" x14ac:dyDescent="0.35">
      <c r="C50" s="2" t="s">
        <v>231</v>
      </c>
      <c r="D50" s="887"/>
      <c r="E50" s="887"/>
      <c r="F50" s="887"/>
      <c r="G50" s="887"/>
      <c r="H50" s="887"/>
    </row>
    <row r="51" spans="1:10" x14ac:dyDescent="0.35">
      <c r="C51" s="17"/>
      <c r="D51" s="17"/>
      <c r="E51" s="17"/>
      <c r="F51" s="17"/>
      <c r="G51" s="17"/>
      <c r="H51" s="17"/>
    </row>
    <row r="52" spans="1:10" ht="24.75" customHeight="1" x14ac:dyDescent="0.35">
      <c r="A52" s="98" t="s">
        <v>232</v>
      </c>
      <c r="F52" s="6"/>
      <c r="G52" s="98" t="s">
        <v>225</v>
      </c>
      <c r="H52" s="6"/>
      <c r="I52" s="98" t="s">
        <v>226</v>
      </c>
    </row>
    <row r="53" spans="1:10" x14ac:dyDescent="0.35">
      <c r="B53"/>
      <c r="C53"/>
      <c r="D53"/>
      <c r="E53"/>
    </row>
    <row r="54" spans="1:10" ht="26.25" customHeight="1" x14ac:dyDescent="0.35">
      <c r="A54" s="696" t="s">
        <v>233</v>
      </c>
      <c r="B54" s="928"/>
      <c r="C54" s="1" t="s">
        <v>228</v>
      </c>
      <c r="D54" s="291"/>
      <c r="E54" s="1" t="s">
        <v>234</v>
      </c>
      <c r="F54" s="1" t="s">
        <v>235</v>
      </c>
      <c r="G54" s="886"/>
      <c r="H54" s="886"/>
    </row>
    <row r="55" spans="1:10" x14ac:dyDescent="0.35">
      <c r="C55" s="2" t="s">
        <v>229</v>
      </c>
      <c r="D55" s="293"/>
      <c r="E55" s="2" t="s">
        <v>234</v>
      </c>
      <c r="F55" s="1" t="s">
        <v>235</v>
      </c>
      <c r="G55" s="887"/>
      <c r="H55" s="887"/>
    </row>
    <row r="56" spans="1:10" x14ac:dyDescent="0.35">
      <c r="C56" s="2" t="s">
        <v>230</v>
      </c>
      <c r="D56" s="293"/>
      <c r="E56" s="2" t="s">
        <v>234</v>
      </c>
      <c r="F56" s="1" t="s">
        <v>235</v>
      </c>
      <c r="G56" s="887"/>
      <c r="H56" s="887"/>
    </row>
    <row r="57" spans="1:10" x14ac:dyDescent="0.35">
      <c r="C57" s="31" t="s">
        <v>231</v>
      </c>
      <c r="D57" s="309"/>
      <c r="E57" s="31" t="s">
        <v>234</v>
      </c>
      <c r="F57" s="32" t="s">
        <v>235</v>
      </c>
      <c r="G57" s="927"/>
      <c r="H57" s="927"/>
    </row>
    <row r="58" spans="1:10" ht="15" x14ac:dyDescent="0.35">
      <c r="A58" s="938" t="s">
        <v>446</v>
      </c>
      <c r="B58" s="946"/>
      <c r="C58" s="946"/>
      <c r="D58" s="946"/>
      <c r="E58" s="946"/>
      <c r="F58" s="946"/>
      <c r="G58" s="946"/>
      <c r="H58" s="946"/>
      <c r="I58" s="946"/>
      <c r="J58" s="946"/>
    </row>
    <row r="59" spans="1:10" ht="15" x14ac:dyDescent="0.35">
      <c r="A59" s="7" t="s">
        <v>98</v>
      </c>
      <c r="B59" s="926">
        <f>B5</f>
        <v>0</v>
      </c>
      <c r="C59" s="926"/>
      <c r="D59" s="926"/>
      <c r="E59" s="926"/>
      <c r="F59" s="926"/>
      <c r="G59" s="926"/>
      <c r="H59" s="926"/>
      <c r="I59" s="926"/>
      <c r="J59" s="926"/>
    </row>
    <row r="60" spans="1:10" ht="15" x14ac:dyDescent="0.35">
      <c r="A60" s="7" t="s">
        <v>104</v>
      </c>
      <c r="B60" s="926">
        <f>B6</f>
        <v>0</v>
      </c>
      <c r="C60" s="926"/>
      <c r="D60" s="926"/>
      <c r="E60" s="926"/>
      <c r="F60" s="926"/>
      <c r="G60" s="926"/>
      <c r="H60" s="926"/>
      <c r="I60" s="926"/>
      <c r="J60" s="926"/>
    </row>
    <row r="63" spans="1:10" ht="15.5" x14ac:dyDescent="0.35">
      <c r="A63" s="940" t="s">
        <v>316</v>
      </c>
      <c r="B63" s="939"/>
      <c r="C63" s="939"/>
      <c r="D63" s="939"/>
      <c r="E63" s="939"/>
      <c r="F63" s="939"/>
      <c r="G63" s="939"/>
      <c r="H63" s="939"/>
      <c r="I63" s="939"/>
      <c r="J63" s="26"/>
    </row>
    <row r="65" spans="1:5" x14ac:dyDescent="0.35">
      <c r="A65" s="27" t="s">
        <v>289</v>
      </c>
    </row>
    <row r="67" spans="1:5" x14ac:dyDescent="0.35">
      <c r="A67" s="98" t="s">
        <v>214</v>
      </c>
      <c r="B67" s="291"/>
      <c r="C67" s="291"/>
      <c r="D67" s="291"/>
      <c r="E67" s="291"/>
    </row>
    <row r="68" spans="1:5" x14ac:dyDescent="0.35">
      <c r="A68" s="98" t="s">
        <v>215</v>
      </c>
      <c r="B68" s="291"/>
      <c r="D68" s="19" t="s">
        <v>216</v>
      </c>
    </row>
    <row r="70" spans="1:5" x14ac:dyDescent="0.35">
      <c r="A70" s="98" t="s">
        <v>217</v>
      </c>
      <c r="B70" s="308">
        <v>0</v>
      </c>
    </row>
    <row r="71" spans="1:5" x14ac:dyDescent="0.35">
      <c r="B71" s="28"/>
    </row>
    <row r="72" spans="1:5" x14ac:dyDescent="0.35">
      <c r="A72" s="29" t="s">
        <v>218</v>
      </c>
    </row>
    <row r="73" spans="1:5" x14ac:dyDescent="0.35">
      <c r="A73" s="29"/>
    </row>
    <row r="74" spans="1:5" x14ac:dyDescent="0.35">
      <c r="A74" s="98" t="s">
        <v>219</v>
      </c>
    </row>
    <row r="76" spans="1:5" ht="18.75" customHeight="1" x14ac:dyDescent="0.35">
      <c r="B76" s="289"/>
      <c r="C76" s="98" t="s">
        <v>220</v>
      </c>
    </row>
    <row r="77" spans="1:5" ht="21" customHeight="1" x14ac:dyDescent="0.35">
      <c r="B77" s="290"/>
      <c r="C77" s="98" t="s">
        <v>221</v>
      </c>
    </row>
    <row r="79" spans="1:5" x14ac:dyDescent="0.35">
      <c r="A79" s="29" t="s">
        <v>320</v>
      </c>
    </row>
    <row r="80" spans="1:5" x14ac:dyDescent="0.35">
      <c r="A80" s="29"/>
    </row>
    <row r="81" spans="1:10" x14ac:dyDescent="0.35">
      <c r="A81" s="98" t="s">
        <v>324</v>
      </c>
      <c r="D81" s="886"/>
      <c r="E81" s="886"/>
    </row>
    <row r="82" spans="1:10" x14ac:dyDescent="0.35">
      <c r="A82" s="98" t="s">
        <v>325</v>
      </c>
      <c r="D82" s="887"/>
      <c r="E82" s="887"/>
    </row>
    <row r="83" spans="1:10" x14ac:dyDescent="0.35">
      <c r="A83" s="98" t="s">
        <v>326</v>
      </c>
      <c r="D83" s="887"/>
      <c r="E83" s="887"/>
    </row>
    <row r="84" spans="1:10" x14ac:dyDescent="0.35">
      <c r="A84" s="29"/>
    </row>
    <row r="86" spans="1:10" ht="24" customHeight="1" x14ac:dyDescent="0.35">
      <c r="A86" s="30" t="s">
        <v>222</v>
      </c>
      <c r="B86" s="941" t="s">
        <v>223</v>
      </c>
      <c r="C86" s="942"/>
      <c r="D86" s="942"/>
      <c r="E86" s="942"/>
      <c r="F86" s="942"/>
      <c r="G86" s="942"/>
      <c r="H86" s="942"/>
      <c r="I86" s="942"/>
      <c r="J86" s="942"/>
    </row>
    <row r="87" spans="1:10" x14ac:dyDescent="0.35">
      <c r="A87" s="888"/>
      <c r="B87" s="929"/>
      <c r="C87" s="929"/>
      <c r="D87" s="929"/>
      <c r="E87" s="929"/>
      <c r="F87" s="929"/>
      <c r="G87" s="929"/>
      <c r="H87" s="929"/>
      <c r="I87" s="929"/>
      <c r="J87" s="943"/>
    </row>
    <row r="88" spans="1:10" x14ac:dyDescent="0.35">
      <c r="A88" s="931"/>
      <c r="B88" s="932"/>
      <c r="C88" s="932"/>
      <c r="D88" s="932"/>
      <c r="E88" s="932"/>
      <c r="F88" s="932"/>
      <c r="G88" s="932"/>
      <c r="H88" s="932"/>
      <c r="I88" s="932"/>
      <c r="J88" s="944"/>
    </row>
    <row r="89" spans="1:10" x14ac:dyDescent="0.35">
      <c r="A89" s="931"/>
      <c r="B89" s="932"/>
      <c r="C89" s="932"/>
      <c r="D89" s="932"/>
      <c r="E89" s="932"/>
      <c r="F89" s="932"/>
      <c r="G89" s="932"/>
      <c r="H89" s="932"/>
      <c r="I89" s="932"/>
      <c r="J89" s="944"/>
    </row>
    <row r="90" spans="1:10" x14ac:dyDescent="0.35">
      <c r="A90" s="931"/>
      <c r="B90" s="932"/>
      <c r="C90" s="932"/>
      <c r="D90" s="932"/>
      <c r="E90" s="932"/>
      <c r="F90" s="932"/>
      <c r="G90" s="932"/>
      <c r="H90" s="932"/>
      <c r="I90" s="932"/>
      <c r="J90" s="944"/>
    </row>
    <row r="91" spans="1:10" x14ac:dyDescent="0.35">
      <c r="A91" s="931"/>
      <c r="B91" s="932"/>
      <c r="C91" s="932"/>
      <c r="D91" s="932"/>
      <c r="E91" s="932"/>
      <c r="F91" s="932"/>
      <c r="G91" s="932"/>
      <c r="H91" s="932"/>
      <c r="I91" s="932"/>
      <c r="J91" s="944"/>
    </row>
    <row r="92" spans="1:10" x14ac:dyDescent="0.35">
      <c r="A92" s="931"/>
      <c r="B92" s="932"/>
      <c r="C92" s="932"/>
      <c r="D92" s="932"/>
      <c r="E92" s="932"/>
      <c r="F92" s="932"/>
      <c r="G92" s="932"/>
      <c r="H92" s="932"/>
      <c r="I92" s="932"/>
      <c r="J92" s="944"/>
    </row>
    <row r="93" spans="1:10" x14ac:dyDescent="0.35">
      <c r="A93" s="931"/>
      <c r="B93" s="932"/>
      <c r="C93" s="932"/>
      <c r="D93" s="932"/>
      <c r="E93" s="932"/>
      <c r="F93" s="932"/>
      <c r="G93" s="932"/>
      <c r="H93" s="932"/>
      <c r="I93" s="932"/>
      <c r="J93" s="944"/>
    </row>
    <row r="94" spans="1:10" x14ac:dyDescent="0.35">
      <c r="A94" s="931"/>
      <c r="B94" s="932"/>
      <c r="C94" s="932"/>
      <c r="D94" s="932"/>
      <c r="E94" s="932"/>
      <c r="F94" s="932"/>
      <c r="G94" s="932"/>
      <c r="H94" s="932"/>
      <c r="I94" s="932"/>
      <c r="J94" s="944"/>
    </row>
    <row r="95" spans="1:10" x14ac:dyDescent="0.35">
      <c r="A95" s="931"/>
      <c r="B95" s="932"/>
      <c r="C95" s="932"/>
      <c r="D95" s="932"/>
      <c r="E95" s="932"/>
      <c r="F95" s="932"/>
      <c r="G95" s="932"/>
      <c r="H95" s="932"/>
      <c r="I95" s="932"/>
      <c r="J95" s="944"/>
    </row>
    <row r="96" spans="1:10" x14ac:dyDescent="0.35">
      <c r="A96" s="931"/>
      <c r="B96" s="932"/>
      <c r="C96" s="932"/>
      <c r="D96" s="932"/>
      <c r="E96" s="932"/>
      <c r="F96" s="932"/>
      <c r="G96" s="932"/>
      <c r="H96" s="932"/>
      <c r="I96" s="932"/>
      <c r="J96" s="944"/>
    </row>
    <row r="97" spans="1:10" x14ac:dyDescent="0.35">
      <c r="A97" s="934"/>
      <c r="B97" s="935"/>
      <c r="C97" s="935"/>
      <c r="D97" s="935"/>
      <c r="E97" s="935"/>
      <c r="F97" s="935"/>
      <c r="G97" s="935"/>
      <c r="H97" s="935"/>
      <c r="I97" s="935"/>
      <c r="J97" s="945"/>
    </row>
    <row r="99" spans="1:10" ht="19.5" customHeight="1" x14ac:dyDescent="0.35">
      <c r="A99" s="98" t="s">
        <v>224</v>
      </c>
      <c r="B99" s="290"/>
      <c r="C99" s="173" t="s">
        <v>225</v>
      </c>
      <c r="D99" s="290"/>
      <c r="E99" s="173" t="s">
        <v>226</v>
      </c>
    </row>
    <row r="101" spans="1:10" x14ac:dyDescent="0.35">
      <c r="A101" s="98" t="s">
        <v>227</v>
      </c>
      <c r="C101" s="1" t="s">
        <v>228</v>
      </c>
      <c r="D101" s="886"/>
      <c r="E101" s="886"/>
      <c r="F101" s="886"/>
      <c r="G101" s="886"/>
      <c r="H101" s="886"/>
    </row>
    <row r="102" spans="1:10" x14ac:dyDescent="0.35">
      <c r="C102" s="2" t="s">
        <v>229</v>
      </c>
      <c r="D102" s="887"/>
      <c r="E102" s="887"/>
      <c r="F102" s="887"/>
      <c r="G102" s="887"/>
      <c r="H102" s="887"/>
    </row>
    <row r="103" spans="1:10" x14ac:dyDescent="0.35">
      <c r="C103" s="2" t="s">
        <v>230</v>
      </c>
      <c r="D103" s="887"/>
      <c r="E103" s="887"/>
      <c r="F103" s="887"/>
      <c r="G103" s="887"/>
      <c r="H103" s="887"/>
    </row>
    <row r="104" spans="1:10" x14ac:dyDescent="0.35">
      <c r="C104" s="2" t="s">
        <v>231</v>
      </c>
      <c r="D104" s="887"/>
      <c r="E104" s="887"/>
      <c r="F104" s="887"/>
      <c r="G104" s="887"/>
      <c r="H104" s="887"/>
    </row>
    <row r="105" spans="1:10" x14ac:dyDescent="0.35">
      <c r="C105" s="17"/>
      <c r="D105" s="17"/>
      <c r="E105" s="17"/>
      <c r="F105" s="17"/>
      <c r="G105" s="17"/>
      <c r="H105" s="17"/>
    </row>
    <row r="106" spans="1:10" ht="20.25" customHeight="1" x14ac:dyDescent="0.35">
      <c r="A106" s="98" t="s">
        <v>232</v>
      </c>
      <c r="F106" s="6"/>
      <c r="G106" s="98" t="s">
        <v>225</v>
      </c>
      <c r="H106" s="6"/>
      <c r="I106" s="98" t="s">
        <v>226</v>
      </c>
    </row>
    <row r="107" spans="1:10" x14ac:dyDescent="0.35">
      <c r="B107"/>
      <c r="C107"/>
      <c r="D107"/>
      <c r="E107"/>
    </row>
    <row r="108" spans="1:10" x14ac:dyDescent="0.35">
      <c r="A108" s="696" t="s">
        <v>233</v>
      </c>
      <c r="B108" s="928"/>
      <c r="C108" s="1" t="s">
        <v>228</v>
      </c>
      <c r="D108" s="291"/>
      <c r="E108" s="1" t="s">
        <v>234</v>
      </c>
      <c r="F108" s="1" t="s">
        <v>235</v>
      </c>
      <c r="G108" s="886"/>
      <c r="H108" s="886"/>
    </row>
    <row r="109" spans="1:10" x14ac:dyDescent="0.35">
      <c r="C109" s="2" t="s">
        <v>229</v>
      </c>
      <c r="D109" s="293"/>
      <c r="E109" s="2" t="s">
        <v>234</v>
      </c>
      <c r="F109" s="1" t="s">
        <v>235</v>
      </c>
      <c r="G109" s="887"/>
      <c r="H109" s="887"/>
    </row>
    <row r="110" spans="1:10" x14ac:dyDescent="0.35">
      <c r="C110" s="2" t="s">
        <v>230</v>
      </c>
      <c r="D110" s="293"/>
      <c r="E110" s="2" t="s">
        <v>234</v>
      </c>
      <c r="F110" s="1" t="s">
        <v>235</v>
      </c>
      <c r="G110" s="887"/>
      <c r="H110" s="887"/>
    </row>
    <row r="111" spans="1:10" x14ac:dyDescent="0.35">
      <c r="C111" s="2" t="s">
        <v>231</v>
      </c>
      <c r="D111" s="293"/>
      <c r="E111" s="2" t="s">
        <v>234</v>
      </c>
      <c r="F111" s="1" t="s">
        <v>235</v>
      </c>
      <c r="G111" s="887"/>
      <c r="H111" s="887"/>
    </row>
    <row r="113" spans="1:10" ht="15" x14ac:dyDescent="0.35">
      <c r="A113" s="938" t="s">
        <v>446</v>
      </c>
      <c r="B113" s="946"/>
      <c r="C113" s="946"/>
      <c r="D113" s="946"/>
      <c r="E113" s="946"/>
      <c r="F113" s="946"/>
      <c r="G113" s="946"/>
      <c r="H113" s="946"/>
      <c r="I113" s="946"/>
      <c r="J113" s="946"/>
    </row>
    <row r="114" spans="1:10" ht="15" x14ac:dyDescent="0.35">
      <c r="A114" s="7" t="s">
        <v>98</v>
      </c>
      <c r="B114" s="926">
        <f>B59</f>
        <v>0</v>
      </c>
      <c r="C114" s="926"/>
      <c r="D114" s="926"/>
      <c r="E114" s="926"/>
      <c r="F114" s="926"/>
      <c r="G114" s="926"/>
      <c r="H114" s="926"/>
      <c r="I114" s="926"/>
      <c r="J114" s="926"/>
    </row>
    <row r="115" spans="1:10" ht="15" x14ac:dyDescent="0.35">
      <c r="A115" s="7" t="s">
        <v>104</v>
      </c>
      <c r="B115" s="926">
        <f>B60</f>
        <v>0</v>
      </c>
      <c r="C115" s="926"/>
      <c r="D115" s="926"/>
      <c r="E115" s="926"/>
      <c r="F115" s="926"/>
      <c r="G115" s="926"/>
      <c r="H115" s="926"/>
      <c r="I115" s="926"/>
      <c r="J115" s="926"/>
    </row>
    <row r="117" spans="1:10" ht="15.5" x14ac:dyDescent="0.35">
      <c r="A117" s="940" t="s">
        <v>316</v>
      </c>
      <c r="B117" s="939"/>
      <c r="C117" s="939"/>
      <c r="D117" s="939"/>
      <c r="E117" s="939"/>
      <c r="F117" s="939"/>
      <c r="G117" s="939"/>
      <c r="H117" s="939"/>
      <c r="I117" s="939"/>
      <c r="J117" s="26"/>
    </row>
    <row r="119" spans="1:10" x14ac:dyDescent="0.35">
      <c r="A119" s="27" t="s">
        <v>289</v>
      </c>
    </row>
    <row r="121" spans="1:10" x14ac:dyDescent="0.35">
      <c r="A121" s="98" t="s">
        <v>214</v>
      </c>
      <c r="B121" s="291"/>
      <c r="C121" s="291"/>
      <c r="D121" s="291"/>
      <c r="E121" s="291"/>
    </row>
    <row r="122" spans="1:10" x14ac:dyDescent="0.35">
      <c r="A122" s="98" t="s">
        <v>215</v>
      </c>
      <c r="B122" s="291"/>
      <c r="D122" s="19" t="s">
        <v>216</v>
      </c>
    </row>
    <row r="124" spans="1:10" x14ac:dyDescent="0.35">
      <c r="A124" s="98" t="s">
        <v>217</v>
      </c>
      <c r="B124" s="308">
        <v>0</v>
      </c>
    </row>
    <row r="125" spans="1:10" x14ac:dyDescent="0.35">
      <c r="B125" s="28"/>
    </row>
    <row r="126" spans="1:10" x14ac:dyDescent="0.35">
      <c r="A126" s="29" t="s">
        <v>218</v>
      </c>
    </row>
    <row r="127" spans="1:10" x14ac:dyDescent="0.35">
      <c r="A127" s="29"/>
    </row>
    <row r="128" spans="1:10" x14ac:dyDescent="0.35">
      <c r="A128" s="98" t="s">
        <v>219</v>
      </c>
    </row>
    <row r="130" spans="1:10" ht="19.5" customHeight="1" x14ac:dyDescent="0.35">
      <c r="B130" s="289"/>
      <c r="C130" s="98" t="s">
        <v>220</v>
      </c>
    </row>
    <row r="131" spans="1:10" ht="19.5" customHeight="1" x14ac:dyDescent="0.35">
      <c r="B131" s="290"/>
      <c r="C131" s="98" t="s">
        <v>221</v>
      </c>
    </row>
    <row r="133" spans="1:10" x14ac:dyDescent="0.35">
      <c r="A133" s="29" t="s">
        <v>320</v>
      </c>
    </row>
    <row r="134" spans="1:10" x14ac:dyDescent="0.35">
      <c r="A134" s="29"/>
    </row>
    <row r="135" spans="1:10" x14ac:dyDescent="0.35">
      <c r="A135" s="98" t="s">
        <v>324</v>
      </c>
      <c r="D135" s="886"/>
      <c r="E135" s="886"/>
    </row>
    <row r="136" spans="1:10" x14ac:dyDescent="0.35">
      <c r="A136" s="98" t="s">
        <v>325</v>
      </c>
      <c r="D136" s="887"/>
      <c r="E136" s="887"/>
    </row>
    <row r="137" spans="1:10" x14ac:dyDescent="0.35">
      <c r="A137" s="98" t="s">
        <v>326</v>
      </c>
      <c r="D137" s="887"/>
      <c r="E137" s="887"/>
    </row>
    <row r="138" spans="1:10" x14ac:dyDescent="0.35">
      <c r="A138" s="29"/>
    </row>
    <row r="140" spans="1:10" ht="25.5" customHeight="1" x14ac:dyDescent="0.35">
      <c r="A140" s="30" t="s">
        <v>222</v>
      </c>
      <c r="B140" s="941" t="s">
        <v>223</v>
      </c>
      <c r="C140" s="942"/>
      <c r="D140" s="942"/>
      <c r="E140" s="942"/>
      <c r="F140" s="942"/>
      <c r="G140" s="942"/>
      <c r="H140" s="942"/>
      <c r="I140" s="942"/>
      <c r="J140" s="942"/>
    </row>
    <row r="141" spans="1:10" x14ac:dyDescent="0.35">
      <c r="A141" s="888"/>
      <c r="B141" s="929"/>
      <c r="C141" s="929"/>
      <c r="D141" s="929"/>
      <c r="E141" s="929"/>
      <c r="F141" s="929"/>
      <c r="G141" s="929"/>
      <c r="H141" s="929"/>
      <c r="I141" s="929"/>
      <c r="J141" s="930"/>
    </row>
    <row r="142" spans="1:10" x14ac:dyDescent="0.35">
      <c r="A142" s="931"/>
      <c r="B142" s="932"/>
      <c r="C142" s="932"/>
      <c r="D142" s="932"/>
      <c r="E142" s="932"/>
      <c r="F142" s="932"/>
      <c r="G142" s="932"/>
      <c r="H142" s="932"/>
      <c r="I142" s="932"/>
      <c r="J142" s="933"/>
    </row>
    <row r="143" spans="1:10" x14ac:dyDescent="0.35">
      <c r="A143" s="931"/>
      <c r="B143" s="932"/>
      <c r="C143" s="932"/>
      <c r="D143" s="932"/>
      <c r="E143" s="932"/>
      <c r="F143" s="932"/>
      <c r="G143" s="932"/>
      <c r="H143" s="932"/>
      <c r="I143" s="932"/>
      <c r="J143" s="933"/>
    </row>
    <row r="144" spans="1:10" x14ac:dyDescent="0.35">
      <c r="A144" s="931"/>
      <c r="B144" s="932"/>
      <c r="C144" s="932"/>
      <c r="D144" s="932"/>
      <c r="E144" s="932"/>
      <c r="F144" s="932"/>
      <c r="G144" s="932"/>
      <c r="H144" s="932"/>
      <c r="I144" s="932"/>
      <c r="J144" s="933"/>
    </row>
    <row r="145" spans="1:10" x14ac:dyDescent="0.35">
      <c r="A145" s="931"/>
      <c r="B145" s="932"/>
      <c r="C145" s="932"/>
      <c r="D145" s="932"/>
      <c r="E145" s="932"/>
      <c r="F145" s="932"/>
      <c r="G145" s="932"/>
      <c r="H145" s="932"/>
      <c r="I145" s="932"/>
      <c r="J145" s="933"/>
    </row>
    <row r="146" spans="1:10" x14ac:dyDescent="0.35">
      <c r="A146" s="931"/>
      <c r="B146" s="932"/>
      <c r="C146" s="932"/>
      <c r="D146" s="932"/>
      <c r="E146" s="932"/>
      <c r="F146" s="932"/>
      <c r="G146" s="932"/>
      <c r="H146" s="932"/>
      <c r="I146" s="932"/>
      <c r="J146" s="933"/>
    </row>
    <row r="147" spans="1:10" x14ac:dyDescent="0.35">
      <c r="A147" s="931"/>
      <c r="B147" s="932"/>
      <c r="C147" s="932"/>
      <c r="D147" s="932"/>
      <c r="E147" s="932"/>
      <c r="F147" s="932"/>
      <c r="G147" s="932"/>
      <c r="H147" s="932"/>
      <c r="I147" s="932"/>
      <c r="J147" s="933"/>
    </row>
    <row r="148" spans="1:10" x14ac:dyDescent="0.35">
      <c r="A148" s="931"/>
      <c r="B148" s="932"/>
      <c r="C148" s="932"/>
      <c r="D148" s="932"/>
      <c r="E148" s="932"/>
      <c r="F148" s="932"/>
      <c r="G148" s="932"/>
      <c r="H148" s="932"/>
      <c r="I148" s="932"/>
      <c r="J148" s="933"/>
    </row>
    <row r="149" spans="1:10" x14ac:dyDescent="0.35">
      <c r="A149" s="931"/>
      <c r="B149" s="932"/>
      <c r="C149" s="932"/>
      <c r="D149" s="932"/>
      <c r="E149" s="932"/>
      <c r="F149" s="932"/>
      <c r="G149" s="932"/>
      <c r="H149" s="932"/>
      <c r="I149" s="932"/>
      <c r="J149" s="933"/>
    </row>
    <row r="150" spans="1:10" x14ac:dyDescent="0.35">
      <c r="A150" s="931"/>
      <c r="B150" s="932"/>
      <c r="C150" s="932"/>
      <c r="D150" s="932"/>
      <c r="E150" s="932"/>
      <c r="F150" s="932"/>
      <c r="G150" s="932"/>
      <c r="H150" s="932"/>
      <c r="I150" s="932"/>
      <c r="J150" s="933"/>
    </row>
    <row r="151" spans="1:10" x14ac:dyDescent="0.35">
      <c r="A151" s="934"/>
      <c r="B151" s="935"/>
      <c r="C151" s="935"/>
      <c r="D151" s="935"/>
      <c r="E151" s="935"/>
      <c r="F151" s="935"/>
      <c r="G151" s="935"/>
      <c r="H151" s="935"/>
      <c r="I151" s="935"/>
      <c r="J151" s="936"/>
    </row>
    <row r="153" spans="1:10" ht="22.5" customHeight="1" x14ac:dyDescent="0.35">
      <c r="A153" s="98" t="s">
        <v>224</v>
      </c>
      <c r="B153" s="290"/>
      <c r="C153" s="173" t="s">
        <v>225</v>
      </c>
      <c r="D153" s="290"/>
      <c r="E153" s="173" t="s">
        <v>226</v>
      </c>
    </row>
    <row r="155" spans="1:10" x14ac:dyDescent="0.35">
      <c r="A155" s="98" t="s">
        <v>227</v>
      </c>
      <c r="C155" s="1" t="s">
        <v>228</v>
      </c>
      <c r="D155" s="886"/>
      <c r="E155" s="886"/>
      <c r="F155" s="886"/>
      <c r="G155" s="886"/>
      <c r="H155" s="886"/>
    </row>
    <row r="156" spans="1:10" x14ac:dyDescent="0.35">
      <c r="C156" s="2" t="s">
        <v>229</v>
      </c>
      <c r="D156" s="887"/>
      <c r="E156" s="887"/>
      <c r="F156" s="887"/>
      <c r="G156" s="887"/>
      <c r="H156" s="887"/>
    </row>
    <row r="157" spans="1:10" x14ac:dyDescent="0.35">
      <c r="C157" s="2" t="s">
        <v>230</v>
      </c>
      <c r="D157" s="887"/>
      <c r="E157" s="887"/>
      <c r="F157" s="887"/>
      <c r="G157" s="887"/>
      <c r="H157" s="887"/>
    </row>
    <row r="158" spans="1:10" x14ac:dyDescent="0.35">
      <c r="C158" s="2" t="s">
        <v>231</v>
      </c>
      <c r="D158" s="887"/>
      <c r="E158" s="887"/>
      <c r="F158" s="887"/>
      <c r="G158" s="887"/>
      <c r="H158" s="887"/>
    </row>
    <row r="159" spans="1:10" x14ac:dyDescent="0.35">
      <c r="C159" s="17"/>
      <c r="D159" s="17"/>
      <c r="E159" s="17"/>
      <c r="F159" s="17"/>
      <c r="G159" s="17"/>
      <c r="H159" s="17"/>
    </row>
    <row r="160" spans="1:10" ht="21.75" customHeight="1" x14ac:dyDescent="0.35">
      <c r="A160" s="98" t="s">
        <v>232</v>
      </c>
      <c r="F160" s="290"/>
      <c r="G160" s="173" t="s">
        <v>225</v>
      </c>
      <c r="H160" s="290"/>
      <c r="I160" s="173" t="s">
        <v>226</v>
      </c>
    </row>
    <row r="161" spans="1:10" x14ac:dyDescent="0.35">
      <c r="B161"/>
      <c r="C161"/>
      <c r="D161"/>
      <c r="E161"/>
    </row>
    <row r="162" spans="1:10" x14ac:dyDescent="0.35">
      <c r="A162" s="696" t="s">
        <v>233</v>
      </c>
      <c r="B162" s="928"/>
      <c r="C162" s="1" t="s">
        <v>228</v>
      </c>
      <c r="D162" s="291"/>
      <c r="E162" s="1" t="s">
        <v>234</v>
      </c>
      <c r="F162" s="1" t="s">
        <v>235</v>
      </c>
      <c r="G162" s="886"/>
      <c r="H162" s="886"/>
    </row>
    <row r="163" spans="1:10" x14ac:dyDescent="0.35">
      <c r="C163" s="2" t="s">
        <v>229</v>
      </c>
      <c r="D163" s="293"/>
      <c r="E163" s="2" t="s">
        <v>234</v>
      </c>
      <c r="F163" s="1" t="s">
        <v>235</v>
      </c>
      <c r="G163" s="887"/>
      <c r="H163" s="887"/>
    </row>
    <row r="164" spans="1:10" x14ac:dyDescent="0.35">
      <c r="C164" s="2" t="s">
        <v>230</v>
      </c>
      <c r="D164" s="293"/>
      <c r="E164" s="2" t="s">
        <v>234</v>
      </c>
      <c r="F164" s="1" t="s">
        <v>235</v>
      </c>
      <c r="G164" s="887"/>
      <c r="H164" s="887"/>
    </row>
    <row r="165" spans="1:10" x14ac:dyDescent="0.35">
      <c r="C165" s="2" t="s">
        <v>231</v>
      </c>
      <c r="D165" s="293"/>
      <c r="E165" s="2" t="s">
        <v>234</v>
      </c>
      <c r="F165" s="1" t="s">
        <v>235</v>
      </c>
      <c r="G165" s="887"/>
      <c r="H165" s="887"/>
    </row>
    <row r="167" spans="1:10" ht="15" x14ac:dyDescent="0.35">
      <c r="A167" s="938" t="s">
        <v>446</v>
      </c>
      <c r="B167" s="946"/>
      <c r="C167" s="946"/>
      <c r="D167" s="946"/>
      <c r="E167" s="946"/>
      <c r="F167" s="946"/>
      <c r="G167" s="946"/>
      <c r="H167" s="946"/>
      <c r="I167" s="946"/>
      <c r="J167" s="946"/>
    </row>
    <row r="168" spans="1:10" ht="15" x14ac:dyDescent="0.35">
      <c r="A168" s="7" t="s">
        <v>98</v>
      </c>
      <c r="B168" s="926">
        <f>B114</f>
        <v>0</v>
      </c>
      <c r="C168" s="926"/>
      <c r="D168" s="926"/>
      <c r="E168" s="926"/>
      <c r="F168" s="926"/>
      <c r="G168" s="926"/>
      <c r="H168" s="926"/>
      <c r="I168" s="926"/>
      <c r="J168" s="926"/>
    </row>
    <row r="169" spans="1:10" ht="15" x14ac:dyDescent="0.35">
      <c r="A169" s="7" t="s">
        <v>104</v>
      </c>
      <c r="B169" s="926">
        <f>B115</f>
        <v>0</v>
      </c>
      <c r="C169" s="926"/>
      <c r="D169" s="926"/>
      <c r="E169" s="926"/>
      <c r="F169" s="926"/>
      <c r="G169" s="926"/>
      <c r="H169" s="926"/>
      <c r="I169" s="926"/>
      <c r="J169" s="926"/>
    </row>
    <row r="171" spans="1:10" ht="15.5" x14ac:dyDescent="0.35">
      <c r="A171" s="940" t="s">
        <v>316</v>
      </c>
      <c r="B171" s="939"/>
      <c r="C171" s="939"/>
      <c r="D171" s="939"/>
      <c r="E171" s="939"/>
      <c r="F171" s="939"/>
      <c r="G171" s="939"/>
      <c r="H171" s="939"/>
      <c r="I171" s="939"/>
      <c r="J171" s="26"/>
    </row>
    <row r="173" spans="1:10" x14ac:dyDescent="0.35">
      <c r="A173" s="27" t="s">
        <v>289</v>
      </c>
    </row>
    <row r="175" spans="1:10" x14ac:dyDescent="0.35">
      <c r="A175" s="98" t="s">
        <v>214</v>
      </c>
      <c r="B175" s="291"/>
      <c r="C175" s="291"/>
      <c r="D175" s="291"/>
      <c r="E175" s="291"/>
    </row>
    <row r="176" spans="1:10" x14ac:dyDescent="0.35">
      <c r="A176" s="98" t="s">
        <v>215</v>
      </c>
      <c r="B176" s="291"/>
      <c r="D176" s="19" t="s">
        <v>216</v>
      </c>
    </row>
    <row r="178" spans="1:5" x14ac:dyDescent="0.35">
      <c r="A178" s="98" t="s">
        <v>217</v>
      </c>
      <c r="B178" s="308">
        <v>0</v>
      </c>
    </row>
    <row r="179" spans="1:5" x14ac:dyDescent="0.35">
      <c r="B179" s="28"/>
    </row>
    <row r="180" spans="1:5" x14ac:dyDescent="0.35">
      <c r="A180" s="29" t="s">
        <v>218</v>
      </c>
    </row>
    <row r="181" spans="1:5" x14ac:dyDescent="0.35">
      <c r="A181" s="29"/>
    </row>
    <row r="182" spans="1:5" x14ac:dyDescent="0.35">
      <c r="A182" s="98" t="s">
        <v>219</v>
      </c>
    </row>
    <row r="184" spans="1:5" ht="18.75" customHeight="1" x14ac:dyDescent="0.35">
      <c r="B184" s="289"/>
      <c r="C184" s="98" t="s">
        <v>220</v>
      </c>
    </row>
    <row r="185" spans="1:5" ht="20.25" customHeight="1" x14ac:dyDescent="0.35">
      <c r="B185" s="290"/>
      <c r="C185" s="98" t="s">
        <v>221</v>
      </c>
    </row>
    <row r="187" spans="1:5" x14ac:dyDescent="0.35">
      <c r="A187" s="29" t="s">
        <v>320</v>
      </c>
    </row>
    <row r="188" spans="1:5" x14ac:dyDescent="0.35">
      <c r="A188" s="29"/>
    </row>
    <row r="189" spans="1:5" x14ac:dyDescent="0.35">
      <c r="A189" s="98" t="s">
        <v>324</v>
      </c>
      <c r="D189" s="886"/>
      <c r="E189" s="886"/>
    </row>
    <row r="190" spans="1:5" x14ac:dyDescent="0.35">
      <c r="A190" s="98" t="s">
        <v>327</v>
      </c>
      <c r="D190" s="887"/>
      <c r="E190" s="887"/>
    </row>
    <row r="191" spans="1:5" x14ac:dyDescent="0.35">
      <c r="A191" s="98" t="s">
        <v>326</v>
      </c>
      <c r="D191" s="887"/>
      <c r="E191" s="887"/>
    </row>
    <row r="192" spans="1:5" x14ac:dyDescent="0.35">
      <c r="A192" s="29"/>
    </row>
    <row r="194" spans="1:10" ht="27" customHeight="1" x14ac:dyDescent="0.35">
      <c r="A194" s="30" t="s">
        <v>222</v>
      </c>
      <c r="B194" s="941" t="s">
        <v>223</v>
      </c>
      <c r="C194" s="942"/>
      <c r="D194" s="942"/>
      <c r="E194" s="942"/>
      <c r="F194" s="942"/>
      <c r="G194" s="942"/>
      <c r="H194" s="942"/>
      <c r="I194" s="942"/>
      <c r="J194" s="942"/>
    </row>
    <row r="195" spans="1:10" x14ac:dyDescent="0.35">
      <c r="A195" s="888"/>
      <c r="B195" s="929"/>
      <c r="C195" s="929"/>
      <c r="D195" s="929"/>
      <c r="E195" s="929"/>
      <c r="F195" s="929"/>
      <c r="G195" s="929"/>
      <c r="H195" s="929"/>
      <c r="I195" s="929"/>
      <c r="J195" s="930"/>
    </row>
    <row r="196" spans="1:10" x14ac:dyDescent="0.35">
      <c r="A196" s="931"/>
      <c r="B196" s="932"/>
      <c r="C196" s="932"/>
      <c r="D196" s="932"/>
      <c r="E196" s="932"/>
      <c r="F196" s="932"/>
      <c r="G196" s="932"/>
      <c r="H196" s="932"/>
      <c r="I196" s="932"/>
      <c r="J196" s="933"/>
    </row>
    <row r="197" spans="1:10" x14ac:dyDescent="0.35">
      <c r="A197" s="931"/>
      <c r="B197" s="932"/>
      <c r="C197" s="932"/>
      <c r="D197" s="932"/>
      <c r="E197" s="932"/>
      <c r="F197" s="932"/>
      <c r="G197" s="932"/>
      <c r="H197" s="932"/>
      <c r="I197" s="932"/>
      <c r="J197" s="933"/>
    </row>
    <row r="198" spans="1:10" x14ac:dyDescent="0.35">
      <c r="A198" s="931"/>
      <c r="B198" s="932"/>
      <c r="C198" s="932"/>
      <c r="D198" s="932"/>
      <c r="E198" s="932"/>
      <c r="F198" s="932"/>
      <c r="G198" s="932"/>
      <c r="H198" s="932"/>
      <c r="I198" s="932"/>
      <c r="J198" s="933"/>
    </row>
    <row r="199" spans="1:10" x14ac:dyDescent="0.35">
      <c r="A199" s="931"/>
      <c r="B199" s="932"/>
      <c r="C199" s="932"/>
      <c r="D199" s="932"/>
      <c r="E199" s="932"/>
      <c r="F199" s="932"/>
      <c r="G199" s="932"/>
      <c r="H199" s="932"/>
      <c r="I199" s="932"/>
      <c r="J199" s="933"/>
    </row>
    <row r="200" spans="1:10" x14ac:dyDescent="0.35">
      <c r="A200" s="931"/>
      <c r="B200" s="932"/>
      <c r="C200" s="932"/>
      <c r="D200" s="932"/>
      <c r="E200" s="932"/>
      <c r="F200" s="932"/>
      <c r="G200" s="932"/>
      <c r="H200" s="932"/>
      <c r="I200" s="932"/>
      <c r="J200" s="933"/>
    </row>
    <row r="201" spans="1:10" x14ac:dyDescent="0.35">
      <c r="A201" s="931"/>
      <c r="B201" s="932"/>
      <c r="C201" s="932"/>
      <c r="D201" s="932"/>
      <c r="E201" s="932"/>
      <c r="F201" s="932"/>
      <c r="G201" s="932"/>
      <c r="H201" s="932"/>
      <c r="I201" s="932"/>
      <c r="J201" s="933"/>
    </row>
    <row r="202" spans="1:10" x14ac:dyDescent="0.35">
      <c r="A202" s="931"/>
      <c r="B202" s="932"/>
      <c r="C202" s="932"/>
      <c r="D202" s="932"/>
      <c r="E202" s="932"/>
      <c r="F202" s="932"/>
      <c r="G202" s="932"/>
      <c r="H202" s="932"/>
      <c r="I202" s="932"/>
      <c r="J202" s="933"/>
    </row>
    <row r="203" spans="1:10" x14ac:dyDescent="0.35">
      <c r="A203" s="931"/>
      <c r="B203" s="932"/>
      <c r="C203" s="932"/>
      <c r="D203" s="932"/>
      <c r="E203" s="932"/>
      <c r="F203" s="932"/>
      <c r="G203" s="932"/>
      <c r="H203" s="932"/>
      <c r="I203" s="932"/>
      <c r="J203" s="933"/>
    </row>
    <row r="204" spans="1:10" x14ac:dyDescent="0.35">
      <c r="A204" s="931"/>
      <c r="B204" s="932"/>
      <c r="C204" s="932"/>
      <c r="D204" s="932"/>
      <c r="E204" s="932"/>
      <c r="F204" s="932"/>
      <c r="G204" s="932"/>
      <c r="H204" s="932"/>
      <c r="I204" s="932"/>
      <c r="J204" s="933"/>
    </row>
    <row r="205" spans="1:10" x14ac:dyDescent="0.35">
      <c r="A205" s="934"/>
      <c r="B205" s="935"/>
      <c r="C205" s="935"/>
      <c r="D205" s="935"/>
      <c r="E205" s="935"/>
      <c r="F205" s="935"/>
      <c r="G205" s="935"/>
      <c r="H205" s="935"/>
      <c r="I205" s="935"/>
      <c r="J205" s="936"/>
    </row>
    <row r="207" spans="1:10" ht="19.5" customHeight="1" x14ac:dyDescent="0.35">
      <c r="A207" s="98" t="s">
        <v>224</v>
      </c>
      <c r="B207" s="290"/>
      <c r="C207" s="173" t="s">
        <v>225</v>
      </c>
      <c r="D207" s="290"/>
      <c r="E207" s="173" t="s">
        <v>226</v>
      </c>
    </row>
    <row r="209" spans="1:9" x14ac:dyDescent="0.35">
      <c r="A209" s="98" t="s">
        <v>227</v>
      </c>
      <c r="C209" s="1" t="s">
        <v>228</v>
      </c>
      <c r="D209" s="886"/>
      <c r="E209" s="886"/>
      <c r="F209" s="886"/>
      <c r="G209" s="886"/>
      <c r="H209" s="886"/>
    </row>
    <row r="210" spans="1:9" x14ac:dyDescent="0.35">
      <c r="C210" s="2" t="s">
        <v>229</v>
      </c>
      <c r="D210" s="887"/>
      <c r="E210" s="887"/>
      <c r="F210" s="887"/>
      <c r="G210" s="887"/>
      <c r="H210" s="887"/>
    </row>
    <row r="211" spans="1:9" x14ac:dyDescent="0.35">
      <c r="C211" s="2" t="s">
        <v>230</v>
      </c>
      <c r="D211" s="887"/>
      <c r="E211" s="887"/>
      <c r="F211" s="887"/>
      <c r="G211" s="887"/>
      <c r="H211" s="887"/>
    </row>
    <row r="212" spans="1:9" x14ac:dyDescent="0.35">
      <c r="C212" s="2" t="s">
        <v>231</v>
      </c>
      <c r="D212" s="887"/>
      <c r="E212" s="887"/>
      <c r="F212" s="887"/>
      <c r="G212" s="887"/>
      <c r="H212" s="887"/>
    </row>
    <row r="213" spans="1:9" x14ac:dyDescent="0.35">
      <c r="C213" s="17"/>
      <c r="D213" s="17"/>
      <c r="E213" s="17"/>
      <c r="F213" s="17"/>
      <c r="G213" s="17"/>
      <c r="H213" s="17"/>
    </row>
    <row r="214" spans="1:9" ht="19.5" customHeight="1" x14ac:dyDescent="0.35">
      <c r="A214" s="98" t="s">
        <v>232</v>
      </c>
      <c r="F214" s="290"/>
      <c r="G214" s="173" t="s">
        <v>225</v>
      </c>
      <c r="H214" s="290"/>
      <c r="I214" s="173" t="s">
        <v>226</v>
      </c>
    </row>
    <row r="215" spans="1:9" x14ac:dyDescent="0.35">
      <c r="B215"/>
      <c r="C215"/>
      <c r="D215"/>
      <c r="E215"/>
    </row>
    <row r="216" spans="1:9" x14ac:dyDescent="0.35">
      <c r="A216" s="696" t="s">
        <v>233</v>
      </c>
      <c r="B216" s="928"/>
      <c r="C216" s="1" t="s">
        <v>228</v>
      </c>
      <c r="D216" s="291"/>
      <c r="E216" s="1" t="s">
        <v>234</v>
      </c>
      <c r="F216" s="1" t="s">
        <v>235</v>
      </c>
      <c r="G216" s="886"/>
      <c r="H216" s="886"/>
    </row>
    <row r="217" spans="1:9" x14ac:dyDescent="0.35">
      <c r="C217" s="2" t="s">
        <v>229</v>
      </c>
      <c r="D217" s="293"/>
      <c r="E217" s="2" t="s">
        <v>234</v>
      </c>
      <c r="F217" s="1" t="s">
        <v>235</v>
      </c>
      <c r="G217" s="887"/>
      <c r="H217" s="887"/>
    </row>
    <row r="218" spans="1:9" x14ac:dyDescent="0.35">
      <c r="C218" s="2" t="s">
        <v>230</v>
      </c>
      <c r="D218" s="293"/>
      <c r="E218" s="2" t="s">
        <v>234</v>
      </c>
      <c r="F218" s="1" t="s">
        <v>235</v>
      </c>
      <c r="G218" s="887"/>
      <c r="H218" s="887"/>
    </row>
    <row r="219" spans="1:9" x14ac:dyDescent="0.35">
      <c r="C219" s="31" t="s">
        <v>231</v>
      </c>
      <c r="D219" s="309"/>
      <c r="E219" s="31" t="s">
        <v>234</v>
      </c>
      <c r="F219" s="32" t="s">
        <v>235</v>
      </c>
      <c r="G219" s="927"/>
      <c r="H219" s="927"/>
    </row>
    <row r="220" spans="1:9" s="451" customFormat="1" x14ac:dyDescent="0.35"/>
  </sheetData>
  <sheetProtection algorithmName="SHA-512" hashValue="ErKnKHBgIMUZPY+Kf8es3aie/RV8caY7EuRp1ABd2z9HVvbyqBe9fGP2z8O0kUe5ikpuzpRrzL6xUCXEPxkaKQ==" saltValue="hQa1Ywg1GWrWWTGgcRrZPg==" spinCount="100000" sheet="1" objects="1" scenarios="1" formatColumns="0" insertRows="0"/>
  <mergeCells count="73">
    <mergeCell ref="A216:B216"/>
    <mergeCell ref="A167:J167"/>
    <mergeCell ref="A171:I171"/>
    <mergeCell ref="B194:J194"/>
    <mergeCell ref="A195:J205"/>
    <mergeCell ref="D191:E191"/>
    <mergeCell ref="D209:H209"/>
    <mergeCell ref="D210:H210"/>
    <mergeCell ref="D211:H211"/>
    <mergeCell ref="D212:H212"/>
    <mergeCell ref="G216:H216"/>
    <mergeCell ref="D189:E189"/>
    <mergeCell ref="D190:E190"/>
    <mergeCell ref="A162:B162"/>
    <mergeCell ref="A108:B108"/>
    <mergeCell ref="A141:J151"/>
    <mergeCell ref="A1:J3"/>
    <mergeCell ref="A4:J4"/>
    <mergeCell ref="A9:I9"/>
    <mergeCell ref="B32:J32"/>
    <mergeCell ref="A33:J43"/>
    <mergeCell ref="A58:J58"/>
    <mergeCell ref="A54:B54"/>
    <mergeCell ref="B140:J140"/>
    <mergeCell ref="A63:I63"/>
    <mergeCell ref="A87:J97"/>
    <mergeCell ref="B86:J86"/>
    <mergeCell ref="A113:J113"/>
    <mergeCell ref="A117:I117"/>
    <mergeCell ref="D27:E27"/>
    <mergeCell ref="D28:E28"/>
    <mergeCell ref="D29:E29"/>
    <mergeCell ref="D47:H47"/>
    <mergeCell ref="D48:H48"/>
    <mergeCell ref="D49:H49"/>
    <mergeCell ref="D50:H50"/>
    <mergeCell ref="G54:H54"/>
    <mergeCell ref="G55:H55"/>
    <mergeCell ref="G56:H56"/>
    <mergeCell ref="G57:H57"/>
    <mergeCell ref="D81:E81"/>
    <mergeCell ref="D82:E82"/>
    <mergeCell ref="D83:E83"/>
    <mergeCell ref="D101:H101"/>
    <mergeCell ref="D136:E136"/>
    <mergeCell ref="D137:E137"/>
    <mergeCell ref="D102:H102"/>
    <mergeCell ref="D103:H103"/>
    <mergeCell ref="D104:H104"/>
    <mergeCell ref="G108:H108"/>
    <mergeCell ref="G109:H109"/>
    <mergeCell ref="G217:H217"/>
    <mergeCell ref="G218:H218"/>
    <mergeCell ref="G219:H219"/>
    <mergeCell ref="G163:H163"/>
    <mergeCell ref="G164:H164"/>
    <mergeCell ref="G165:H165"/>
    <mergeCell ref="B6:J6"/>
    <mergeCell ref="B5:J5"/>
    <mergeCell ref="B169:J169"/>
    <mergeCell ref="B168:J168"/>
    <mergeCell ref="B115:J115"/>
    <mergeCell ref="B114:J114"/>
    <mergeCell ref="B60:J60"/>
    <mergeCell ref="B59:J59"/>
    <mergeCell ref="D155:H155"/>
    <mergeCell ref="D156:H156"/>
    <mergeCell ref="D157:H157"/>
    <mergeCell ref="D158:H158"/>
    <mergeCell ref="G162:H162"/>
    <mergeCell ref="G110:H110"/>
    <mergeCell ref="G111:H111"/>
    <mergeCell ref="D135:E135"/>
  </mergeCells>
  <phoneticPr fontId="19" type="noConversion"/>
  <pageMargins left="0.75" right="0.75" top="1" bottom="1" header="0.5" footer="0.5"/>
  <pageSetup scale="74" orientation="portrait" r:id="rId1"/>
  <headerFooter alignWithMargins="0">
    <oddFooter>&amp;LMaryland Department of Transportation
Maryland Transit Administration
Office of local Transit Support&amp;C&amp;D&amp;R&amp;F
&amp;A</oddFooter>
  </headerFooter>
  <rowBreaks count="3" manualBreakCount="3">
    <brk id="57" max="9" man="1"/>
    <brk id="112" max="9" man="1"/>
    <brk id="166" max="9"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127000</xdr:colOff>
                    <xdr:row>21</xdr:row>
                    <xdr:rowOff>69850</xdr:rowOff>
                  </from>
                  <to>
                    <xdr:col>1</xdr:col>
                    <xdr:colOff>431800</xdr:colOff>
                    <xdr:row>21</xdr:row>
                    <xdr:rowOff>285750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127000</xdr:colOff>
                    <xdr:row>22</xdr:row>
                    <xdr:rowOff>69850</xdr:rowOff>
                  </from>
                  <to>
                    <xdr:col>1</xdr:col>
                    <xdr:colOff>431800</xdr:colOff>
                    <xdr:row>22</xdr:row>
                    <xdr:rowOff>285750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127000</xdr:colOff>
                    <xdr:row>44</xdr:row>
                    <xdr:rowOff>69850</xdr:rowOff>
                  </from>
                  <to>
                    <xdr:col>1</xdr:col>
                    <xdr:colOff>431800</xdr:colOff>
                    <xdr:row>44</xdr:row>
                    <xdr:rowOff>285750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127000</xdr:colOff>
                    <xdr:row>44</xdr:row>
                    <xdr:rowOff>69850</xdr:rowOff>
                  </from>
                  <to>
                    <xdr:col>3</xdr:col>
                    <xdr:colOff>431800</xdr:colOff>
                    <xdr:row>44</xdr:row>
                    <xdr:rowOff>285750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7</xdr:col>
                    <xdr:colOff>127000</xdr:colOff>
                    <xdr:row>51</xdr:row>
                    <xdr:rowOff>69850</xdr:rowOff>
                  </from>
                  <to>
                    <xdr:col>7</xdr:col>
                    <xdr:colOff>431800</xdr:colOff>
                    <xdr:row>51</xdr:row>
                    <xdr:rowOff>285750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5</xdr:col>
                    <xdr:colOff>127000</xdr:colOff>
                    <xdr:row>51</xdr:row>
                    <xdr:rowOff>69850</xdr:rowOff>
                  </from>
                  <to>
                    <xdr:col>5</xdr:col>
                    <xdr:colOff>431800</xdr:colOff>
                    <xdr:row>51</xdr:row>
                    <xdr:rowOff>285750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127000</xdr:colOff>
                    <xdr:row>75</xdr:row>
                    <xdr:rowOff>69850</xdr:rowOff>
                  </from>
                  <to>
                    <xdr:col>1</xdr:col>
                    <xdr:colOff>431800</xdr:colOff>
                    <xdr:row>76</xdr:row>
                    <xdr:rowOff>50800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127000</xdr:colOff>
                    <xdr:row>76</xdr:row>
                    <xdr:rowOff>69850</xdr:rowOff>
                  </from>
                  <to>
                    <xdr:col>1</xdr:col>
                    <xdr:colOff>431800</xdr:colOff>
                    <xdr:row>77</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127000</xdr:colOff>
                    <xdr:row>98</xdr:row>
                    <xdr:rowOff>69850</xdr:rowOff>
                  </from>
                  <to>
                    <xdr:col>1</xdr:col>
                    <xdr:colOff>431800</xdr:colOff>
                    <xdr:row>99</xdr:row>
                    <xdr:rowOff>38100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3</xdr:col>
                    <xdr:colOff>127000</xdr:colOff>
                    <xdr:row>98</xdr:row>
                    <xdr:rowOff>69850</xdr:rowOff>
                  </from>
                  <to>
                    <xdr:col>3</xdr:col>
                    <xdr:colOff>431800</xdr:colOff>
                    <xdr:row>99</xdr:row>
                    <xdr:rowOff>38100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127000</xdr:colOff>
                    <xdr:row>105</xdr:row>
                    <xdr:rowOff>69850</xdr:rowOff>
                  </from>
                  <to>
                    <xdr:col>7</xdr:col>
                    <xdr:colOff>431800</xdr:colOff>
                    <xdr:row>106</xdr:row>
                    <xdr:rowOff>31750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5</xdr:col>
                    <xdr:colOff>127000</xdr:colOff>
                    <xdr:row>105</xdr:row>
                    <xdr:rowOff>69850</xdr:rowOff>
                  </from>
                  <to>
                    <xdr:col>5</xdr:col>
                    <xdr:colOff>431800</xdr:colOff>
                    <xdr:row>106</xdr:row>
                    <xdr:rowOff>31750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xdr:col>
                    <xdr:colOff>127000</xdr:colOff>
                    <xdr:row>129</xdr:row>
                    <xdr:rowOff>69850</xdr:rowOff>
                  </from>
                  <to>
                    <xdr:col>1</xdr:col>
                    <xdr:colOff>431800</xdr:colOff>
                    <xdr:row>130</xdr:row>
                    <xdr:rowOff>38100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xdr:col>
                    <xdr:colOff>127000</xdr:colOff>
                    <xdr:row>130</xdr:row>
                    <xdr:rowOff>69850</xdr:rowOff>
                  </from>
                  <to>
                    <xdr:col>1</xdr:col>
                    <xdr:colOff>431800</xdr:colOff>
                    <xdr:row>131</xdr:row>
                    <xdr:rowOff>38100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xdr:col>
                    <xdr:colOff>127000</xdr:colOff>
                    <xdr:row>152</xdr:row>
                    <xdr:rowOff>69850</xdr:rowOff>
                  </from>
                  <to>
                    <xdr:col>1</xdr:col>
                    <xdr:colOff>431800</xdr:colOff>
                    <xdr:row>153</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127000</xdr:colOff>
                    <xdr:row>152</xdr:row>
                    <xdr:rowOff>69850</xdr:rowOff>
                  </from>
                  <to>
                    <xdr:col>3</xdr:col>
                    <xdr:colOff>431800</xdr:colOff>
                    <xdr:row>153</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127000</xdr:colOff>
                    <xdr:row>159</xdr:row>
                    <xdr:rowOff>69850</xdr:rowOff>
                  </from>
                  <to>
                    <xdr:col>7</xdr:col>
                    <xdr:colOff>431800</xdr:colOff>
                    <xdr:row>160</xdr:row>
                    <xdr:rowOff>12700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5</xdr:col>
                    <xdr:colOff>127000</xdr:colOff>
                    <xdr:row>159</xdr:row>
                    <xdr:rowOff>69850</xdr:rowOff>
                  </from>
                  <to>
                    <xdr:col>5</xdr:col>
                    <xdr:colOff>431800</xdr:colOff>
                    <xdr:row>160</xdr:row>
                    <xdr:rowOff>12700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xdr:col>
                    <xdr:colOff>127000</xdr:colOff>
                    <xdr:row>183</xdr:row>
                    <xdr:rowOff>69850</xdr:rowOff>
                  </from>
                  <to>
                    <xdr:col>1</xdr:col>
                    <xdr:colOff>431800</xdr:colOff>
                    <xdr:row>184</xdr:row>
                    <xdr:rowOff>50800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xdr:col>
                    <xdr:colOff>127000</xdr:colOff>
                    <xdr:row>184</xdr:row>
                    <xdr:rowOff>69850</xdr:rowOff>
                  </from>
                  <to>
                    <xdr:col>1</xdr:col>
                    <xdr:colOff>431800</xdr:colOff>
                    <xdr:row>185</xdr:row>
                    <xdr:rowOff>31750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xdr:col>
                    <xdr:colOff>127000</xdr:colOff>
                    <xdr:row>206</xdr:row>
                    <xdr:rowOff>69850</xdr:rowOff>
                  </from>
                  <to>
                    <xdr:col>1</xdr:col>
                    <xdr:colOff>431800</xdr:colOff>
                    <xdr:row>207</xdr:row>
                    <xdr:rowOff>38100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xdr:col>
                    <xdr:colOff>127000</xdr:colOff>
                    <xdr:row>206</xdr:row>
                    <xdr:rowOff>69850</xdr:rowOff>
                  </from>
                  <to>
                    <xdr:col>3</xdr:col>
                    <xdr:colOff>431800</xdr:colOff>
                    <xdr:row>207</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7</xdr:col>
                    <xdr:colOff>127000</xdr:colOff>
                    <xdr:row>213</xdr:row>
                    <xdr:rowOff>69850</xdr:rowOff>
                  </from>
                  <to>
                    <xdr:col>7</xdr:col>
                    <xdr:colOff>431800</xdr:colOff>
                    <xdr:row>214</xdr:row>
                    <xdr:rowOff>38100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5</xdr:col>
                    <xdr:colOff>127000</xdr:colOff>
                    <xdr:row>213</xdr:row>
                    <xdr:rowOff>69850</xdr:rowOff>
                  </from>
                  <to>
                    <xdr:col>5</xdr:col>
                    <xdr:colOff>431800</xdr:colOff>
                    <xdr:row>214</xdr:row>
                    <xdr:rowOff>38100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xdr:col>
                    <xdr:colOff>127000</xdr:colOff>
                    <xdr:row>21</xdr:row>
                    <xdr:rowOff>69850</xdr:rowOff>
                  </from>
                  <to>
                    <xdr:col>1</xdr:col>
                    <xdr:colOff>431800</xdr:colOff>
                    <xdr:row>21</xdr:row>
                    <xdr:rowOff>285750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1</xdr:col>
                    <xdr:colOff>127000</xdr:colOff>
                    <xdr:row>22</xdr:row>
                    <xdr:rowOff>69850</xdr:rowOff>
                  </from>
                  <to>
                    <xdr:col>1</xdr:col>
                    <xdr:colOff>431800</xdr:colOff>
                    <xdr:row>22</xdr:row>
                    <xdr:rowOff>285750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xdr:col>
                    <xdr:colOff>127000</xdr:colOff>
                    <xdr:row>44</xdr:row>
                    <xdr:rowOff>69850</xdr:rowOff>
                  </from>
                  <to>
                    <xdr:col>1</xdr:col>
                    <xdr:colOff>431800</xdr:colOff>
                    <xdr:row>44</xdr:row>
                    <xdr:rowOff>285750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3</xdr:col>
                    <xdr:colOff>127000</xdr:colOff>
                    <xdr:row>44</xdr:row>
                    <xdr:rowOff>69850</xdr:rowOff>
                  </from>
                  <to>
                    <xdr:col>3</xdr:col>
                    <xdr:colOff>431800</xdr:colOff>
                    <xdr:row>44</xdr:row>
                    <xdr:rowOff>285750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127000</xdr:colOff>
                    <xdr:row>51</xdr:row>
                    <xdr:rowOff>69850</xdr:rowOff>
                  </from>
                  <to>
                    <xdr:col>7</xdr:col>
                    <xdr:colOff>431800</xdr:colOff>
                    <xdr:row>51</xdr:row>
                    <xdr:rowOff>285750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5</xdr:col>
                    <xdr:colOff>127000</xdr:colOff>
                    <xdr:row>51</xdr:row>
                    <xdr:rowOff>69850</xdr:rowOff>
                  </from>
                  <to>
                    <xdr:col>5</xdr:col>
                    <xdr:colOff>431800</xdr:colOff>
                    <xdr:row>51</xdr:row>
                    <xdr:rowOff>285750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xdr:col>
                    <xdr:colOff>127000</xdr:colOff>
                    <xdr:row>75</xdr:row>
                    <xdr:rowOff>69850</xdr:rowOff>
                  </from>
                  <to>
                    <xdr:col>1</xdr:col>
                    <xdr:colOff>431800</xdr:colOff>
                    <xdr:row>76</xdr:row>
                    <xdr:rowOff>50800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xdr:col>
                    <xdr:colOff>127000</xdr:colOff>
                    <xdr:row>76</xdr:row>
                    <xdr:rowOff>69850</xdr:rowOff>
                  </from>
                  <to>
                    <xdr:col>1</xdr:col>
                    <xdr:colOff>431800</xdr:colOff>
                    <xdr:row>77</xdr:row>
                    <xdr:rowOff>19050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1</xdr:col>
                    <xdr:colOff>127000</xdr:colOff>
                    <xdr:row>98</xdr:row>
                    <xdr:rowOff>69850</xdr:rowOff>
                  </from>
                  <to>
                    <xdr:col>1</xdr:col>
                    <xdr:colOff>431800</xdr:colOff>
                    <xdr:row>99</xdr:row>
                    <xdr:rowOff>38100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3</xdr:col>
                    <xdr:colOff>127000</xdr:colOff>
                    <xdr:row>98</xdr:row>
                    <xdr:rowOff>69850</xdr:rowOff>
                  </from>
                  <to>
                    <xdr:col>3</xdr:col>
                    <xdr:colOff>431800</xdr:colOff>
                    <xdr:row>99</xdr:row>
                    <xdr:rowOff>38100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7</xdr:col>
                    <xdr:colOff>127000</xdr:colOff>
                    <xdr:row>105</xdr:row>
                    <xdr:rowOff>69850</xdr:rowOff>
                  </from>
                  <to>
                    <xdr:col>7</xdr:col>
                    <xdr:colOff>431800</xdr:colOff>
                    <xdr:row>106</xdr:row>
                    <xdr:rowOff>31750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5</xdr:col>
                    <xdr:colOff>127000</xdr:colOff>
                    <xdr:row>105</xdr:row>
                    <xdr:rowOff>69850</xdr:rowOff>
                  </from>
                  <to>
                    <xdr:col>5</xdr:col>
                    <xdr:colOff>431800</xdr:colOff>
                    <xdr:row>106</xdr:row>
                    <xdr:rowOff>31750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xdr:col>
                    <xdr:colOff>127000</xdr:colOff>
                    <xdr:row>129</xdr:row>
                    <xdr:rowOff>69850</xdr:rowOff>
                  </from>
                  <to>
                    <xdr:col>1</xdr:col>
                    <xdr:colOff>431800</xdr:colOff>
                    <xdr:row>130</xdr:row>
                    <xdr:rowOff>38100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xdr:col>
                    <xdr:colOff>127000</xdr:colOff>
                    <xdr:row>130</xdr:row>
                    <xdr:rowOff>69850</xdr:rowOff>
                  </from>
                  <to>
                    <xdr:col>1</xdr:col>
                    <xdr:colOff>431800</xdr:colOff>
                    <xdr:row>131</xdr:row>
                    <xdr:rowOff>38100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1</xdr:col>
                    <xdr:colOff>127000</xdr:colOff>
                    <xdr:row>152</xdr:row>
                    <xdr:rowOff>69850</xdr:rowOff>
                  </from>
                  <to>
                    <xdr:col>1</xdr:col>
                    <xdr:colOff>431800</xdr:colOff>
                    <xdr:row>153</xdr:row>
                    <xdr:rowOff>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3</xdr:col>
                    <xdr:colOff>127000</xdr:colOff>
                    <xdr:row>152</xdr:row>
                    <xdr:rowOff>69850</xdr:rowOff>
                  </from>
                  <to>
                    <xdr:col>3</xdr:col>
                    <xdr:colOff>431800</xdr:colOff>
                    <xdr:row>153</xdr:row>
                    <xdr:rowOff>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7</xdr:col>
                    <xdr:colOff>127000</xdr:colOff>
                    <xdr:row>159</xdr:row>
                    <xdr:rowOff>69850</xdr:rowOff>
                  </from>
                  <to>
                    <xdr:col>7</xdr:col>
                    <xdr:colOff>431800</xdr:colOff>
                    <xdr:row>160</xdr:row>
                    <xdr:rowOff>12700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5</xdr:col>
                    <xdr:colOff>127000</xdr:colOff>
                    <xdr:row>159</xdr:row>
                    <xdr:rowOff>69850</xdr:rowOff>
                  </from>
                  <to>
                    <xdr:col>5</xdr:col>
                    <xdr:colOff>431800</xdr:colOff>
                    <xdr:row>160</xdr:row>
                    <xdr:rowOff>12700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1</xdr:col>
                    <xdr:colOff>127000</xdr:colOff>
                    <xdr:row>183</xdr:row>
                    <xdr:rowOff>69850</xdr:rowOff>
                  </from>
                  <to>
                    <xdr:col>1</xdr:col>
                    <xdr:colOff>431800</xdr:colOff>
                    <xdr:row>184</xdr:row>
                    <xdr:rowOff>50800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1</xdr:col>
                    <xdr:colOff>127000</xdr:colOff>
                    <xdr:row>184</xdr:row>
                    <xdr:rowOff>69850</xdr:rowOff>
                  </from>
                  <to>
                    <xdr:col>1</xdr:col>
                    <xdr:colOff>431800</xdr:colOff>
                    <xdr:row>185</xdr:row>
                    <xdr:rowOff>31750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1</xdr:col>
                    <xdr:colOff>127000</xdr:colOff>
                    <xdr:row>206</xdr:row>
                    <xdr:rowOff>69850</xdr:rowOff>
                  </from>
                  <to>
                    <xdr:col>1</xdr:col>
                    <xdr:colOff>431800</xdr:colOff>
                    <xdr:row>207</xdr:row>
                    <xdr:rowOff>38100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3</xdr:col>
                    <xdr:colOff>127000</xdr:colOff>
                    <xdr:row>206</xdr:row>
                    <xdr:rowOff>69850</xdr:rowOff>
                  </from>
                  <to>
                    <xdr:col>3</xdr:col>
                    <xdr:colOff>431800</xdr:colOff>
                    <xdr:row>207</xdr:row>
                    <xdr:rowOff>38100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7</xdr:col>
                    <xdr:colOff>127000</xdr:colOff>
                    <xdr:row>213</xdr:row>
                    <xdr:rowOff>69850</xdr:rowOff>
                  </from>
                  <to>
                    <xdr:col>7</xdr:col>
                    <xdr:colOff>431800</xdr:colOff>
                    <xdr:row>214</xdr:row>
                    <xdr:rowOff>38100</xdr:rowOff>
                  </to>
                </anchor>
              </controlPr>
            </control>
          </mc:Choice>
        </mc:AlternateContent>
        <mc:AlternateContent xmlns:mc="http://schemas.openxmlformats.org/markup-compatibility/2006">
          <mc:Choice Requires="x14">
            <control shapeId="18480" r:id="rId51" name="Check Box 48">
              <controlPr defaultSize="0" autoFill="0" autoLine="0" autoPict="0">
                <anchor moveWithCells="1">
                  <from>
                    <xdr:col>5</xdr:col>
                    <xdr:colOff>127000</xdr:colOff>
                    <xdr:row>213</xdr:row>
                    <xdr:rowOff>69850</xdr:rowOff>
                  </from>
                  <to>
                    <xdr:col>5</xdr:col>
                    <xdr:colOff>431800</xdr:colOff>
                    <xdr:row>214</xdr:row>
                    <xdr:rowOff>38100</xdr:rowOff>
                  </to>
                </anchor>
              </controlPr>
            </control>
          </mc:Choice>
        </mc:AlternateContent>
      </controls>
    </mc:Choice>
  </mc:AlternateConten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M27"/>
  <sheetViews>
    <sheetView zoomScaleNormal="100" workbookViewId="0">
      <selection activeCell="H17" sqref="H17"/>
    </sheetView>
  </sheetViews>
  <sheetFormatPr defaultColWidth="9.1796875" defaultRowHeight="14" x14ac:dyDescent="0.25"/>
  <cols>
    <col min="1" max="1" width="23.81640625" style="252" customWidth="1"/>
    <col min="2" max="2" width="18.1796875" style="252" customWidth="1"/>
    <col min="3" max="8" width="11.26953125" style="252" customWidth="1"/>
    <col min="9" max="16384" width="9.1796875" style="252"/>
  </cols>
  <sheetData>
    <row r="1" spans="1:13" ht="15" x14ac:dyDescent="0.35">
      <c r="A1" s="119" t="s">
        <v>446</v>
      </c>
      <c r="B1" s="119"/>
      <c r="C1" s="266"/>
      <c r="D1" s="266"/>
      <c r="E1" s="266"/>
      <c r="F1" s="266"/>
      <c r="G1" s="266"/>
      <c r="H1" s="266"/>
    </row>
    <row r="2" spans="1:13" ht="15" x14ac:dyDescent="0.35">
      <c r="A2" s="113" t="s">
        <v>98</v>
      </c>
      <c r="B2" s="783">
        <f>'Form B-1'!C2</f>
        <v>0</v>
      </c>
      <c r="C2" s="783"/>
      <c r="D2" s="783"/>
      <c r="E2" s="783"/>
      <c r="F2" s="783"/>
      <c r="G2" s="783"/>
      <c r="H2" s="783"/>
    </row>
    <row r="3" spans="1:13" ht="15" x14ac:dyDescent="0.35">
      <c r="A3" s="113" t="s">
        <v>333</v>
      </c>
      <c r="B3" s="949">
        <f>'Form B-1'!C3</f>
        <v>0</v>
      </c>
      <c r="C3" s="783"/>
      <c r="D3" s="783"/>
      <c r="E3" s="783"/>
      <c r="F3" s="783"/>
      <c r="G3" s="783"/>
      <c r="H3" s="783"/>
    </row>
    <row r="4" spans="1:13" x14ac:dyDescent="0.25">
      <c r="A4" s="268"/>
      <c r="B4" s="268"/>
    </row>
    <row r="5" spans="1:13" x14ac:dyDescent="0.25">
      <c r="A5" s="268"/>
      <c r="B5" s="268"/>
    </row>
    <row r="6" spans="1:13" ht="15" x14ac:dyDescent="0.3">
      <c r="A6" s="655" t="s">
        <v>294</v>
      </c>
      <c r="B6" s="655"/>
      <c r="C6" s="655"/>
      <c r="D6" s="655"/>
      <c r="E6" s="655"/>
      <c r="F6" s="655"/>
      <c r="G6" s="655"/>
      <c r="H6" s="655"/>
      <c r="I6" s="410"/>
      <c r="J6" s="410"/>
      <c r="K6" s="410"/>
      <c r="L6" s="410"/>
      <c r="M6" s="410"/>
    </row>
    <row r="7" spans="1:13" x14ac:dyDescent="0.25">
      <c r="A7" s="268"/>
      <c r="B7" s="268"/>
    </row>
    <row r="8" spans="1:13" x14ac:dyDescent="0.35">
      <c r="A8" s="302" t="s">
        <v>157</v>
      </c>
      <c r="B8" s="302"/>
    </row>
    <row r="9" spans="1:13" x14ac:dyDescent="0.35">
      <c r="A9" s="302" t="s">
        <v>134</v>
      </c>
      <c r="B9" s="302"/>
    </row>
    <row r="10" spans="1:13" ht="13.5" customHeight="1" thickBot="1" x14ac:dyDescent="0.3"/>
    <row r="11" spans="1:13" s="274" customFormat="1" ht="19.5" customHeight="1" x14ac:dyDescent="0.25">
      <c r="A11" s="798" t="s">
        <v>154</v>
      </c>
      <c r="B11" s="785" t="s">
        <v>158</v>
      </c>
      <c r="C11" s="923" t="s">
        <v>473</v>
      </c>
      <c r="D11" s="923"/>
      <c r="E11" s="923"/>
      <c r="F11" s="923"/>
      <c r="G11" s="835"/>
      <c r="H11" s="800"/>
    </row>
    <row r="12" spans="1:13" s="274" customFormat="1" ht="25.5" customHeight="1" thickBot="1" x14ac:dyDescent="0.3">
      <c r="A12" s="799"/>
      <c r="B12" s="786"/>
      <c r="C12" s="466" t="s">
        <v>366</v>
      </c>
      <c r="D12" s="466" t="s">
        <v>375</v>
      </c>
      <c r="E12" s="466" t="s">
        <v>378</v>
      </c>
      <c r="F12" s="466" t="s">
        <v>386</v>
      </c>
      <c r="G12" s="466" t="s">
        <v>467</v>
      </c>
      <c r="H12" s="418" t="s">
        <v>304</v>
      </c>
    </row>
    <row r="13" spans="1:13" ht="18" customHeight="1" x14ac:dyDescent="0.25">
      <c r="A13" s="310"/>
      <c r="B13" s="56"/>
      <c r="C13" s="84"/>
      <c r="D13" s="84"/>
      <c r="E13" s="84"/>
      <c r="F13" s="84"/>
      <c r="G13" s="311"/>
      <c r="H13" s="85"/>
    </row>
    <row r="14" spans="1:13" ht="18" customHeight="1" x14ac:dyDescent="0.25">
      <c r="A14" s="312"/>
      <c r="B14" s="55"/>
      <c r="C14" s="86"/>
      <c r="D14" s="86"/>
      <c r="E14" s="86"/>
      <c r="F14" s="86"/>
      <c r="G14" s="313"/>
      <c r="H14" s="299"/>
    </row>
    <row r="15" spans="1:13" ht="18" customHeight="1" x14ac:dyDescent="0.25">
      <c r="A15" s="312"/>
      <c r="B15" s="55"/>
      <c r="C15" s="86"/>
      <c r="D15" s="86"/>
      <c r="E15" s="86"/>
      <c r="F15" s="86"/>
      <c r="G15" s="313"/>
      <c r="H15" s="299"/>
    </row>
    <row r="16" spans="1:13" ht="18" customHeight="1" x14ac:dyDescent="0.25">
      <c r="A16" s="312"/>
      <c r="B16" s="55"/>
      <c r="C16" s="86"/>
      <c r="D16" s="86"/>
      <c r="E16" s="86"/>
      <c r="F16" s="86"/>
      <c r="G16" s="313"/>
      <c r="H16" s="299"/>
    </row>
    <row r="17" spans="1:8" ht="18" customHeight="1" x14ac:dyDescent="0.25">
      <c r="A17" s="312"/>
      <c r="B17" s="55"/>
      <c r="C17" s="86"/>
      <c r="D17" s="86"/>
      <c r="E17" s="86"/>
      <c r="F17" s="86"/>
      <c r="G17" s="313"/>
      <c r="H17" s="299"/>
    </row>
    <row r="18" spans="1:8" ht="18" customHeight="1" x14ac:dyDescent="0.25">
      <c r="A18" s="312"/>
      <c r="B18" s="55"/>
      <c r="C18" s="86"/>
      <c r="D18" s="86"/>
      <c r="E18" s="86"/>
      <c r="F18" s="86"/>
      <c r="G18" s="313"/>
      <c r="H18" s="299"/>
    </row>
    <row r="19" spans="1:8" ht="18" customHeight="1" x14ac:dyDescent="0.25">
      <c r="A19" s="312"/>
      <c r="B19" s="55"/>
      <c r="C19" s="86"/>
      <c r="D19" s="86"/>
      <c r="E19" s="86"/>
      <c r="F19" s="86"/>
      <c r="G19" s="313"/>
      <c r="H19" s="299"/>
    </row>
    <row r="20" spans="1:8" ht="18" customHeight="1" x14ac:dyDescent="0.25">
      <c r="A20" s="312"/>
      <c r="B20" s="55"/>
      <c r="C20" s="86"/>
      <c r="D20" s="86"/>
      <c r="E20" s="86"/>
      <c r="F20" s="86"/>
      <c r="G20" s="313"/>
      <c r="H20" s="299"/>
    </row>
    <row r="21" spans="1:8" ht="18" customHeight="1" x14ac:dyDescent="0.25">
      <c r="A21" s="312"/>
      <c r="B21" s="55"/>
      <c r="C21" s="86"/>
      <c r="D21" s="86"/>
      <c r="E21" s="86"/>
      <c r="F21" s="86"/>
      <c r="G21" s="313"/>
      <c r="H21" s="299"/>
    </row>
    <row r="22" spans="1:8" ht="18" customHeight="1" x14ac:dyDescent="0.25">
      <c r="A22" s="312"/>
      <c r="B22" s="55"/>
      <c r="C22" s="86"/>
      <c r="D22" s="86"/>
      <c r="E22" s="86"/>
      <c r="F22" s="86"/>
      <c r="G22" s="313"/>
      <c r="H22" s="299"/>
    </row>
    <row r="23" spans="1:8" ht="18" customHeight="1" thickBot="1" x14ac:dyDescent="0.3">
      <c r="A23" s="401" t="s">
        <v>142</v>
      </c>
      <c r="B23" s="392"/>
      <c r="C23" s="393"/>
      <c r="D23" s="393"/>
      <c r="E23" s="393"/>
      <c r="F23" s="393"/>
      <c r="G23" s="468"/>
      <c r="H23" s="394"/>
    </row>
    <row r="24" spans="1:8" ht="18" customHeight="1" thickBot="1" x14ac:dyDescent="0.3">
      <c r="A24" s="947" t="s">
        <v>155</v>
      </c>
      <c r="B24" s="948"/>
      <c r="C24" s="304">
        <f t="shared" ref="C24:H24" si="0">SUM(C13:C23)</f>
        <v>0</v>
      </c>
      <c r="D24" s="304">
        <f t="shared" si="0"/>
        <v>0</v>
      </c>
      <c r="E24" s="304">
        <f t="shared" si="0"/>
        <v>0</v>
      </c>
      <c r="F24" s="304">
        <f t="shared" si="0"/>
        <v>0</v>
      </c>
      <c r="G24" s="304">
        <f t="shared" si="0"/>
        <v>0</v>
      </c>
      <c r="H24" s="467">
        <f t="shared" si="0"/>
        <v>0</v>
      </c>
    </row>
    <row r="26" spans="1:8" x14ac:dyDescent="0.25">
      <c r="A26" s="274" t="s">
        <v>159</v>
      </c>
      <c r="B26" s="274"/>
    </row>
    <row r="27" spans="1:8" x14ac:dyDescent="0.25">
      <c r="A27" s="421"/>
      <c r="B27" s="421"/>
      <c r="C27" s="421"/>
      <c r="D27" s="421"/>
      <c r="E27" s="421"/>
      <c r="F27" s="421"/>
      <c r="G27" s="421"/>
      <c r="H27" s="421"/>
    </row>
  </sheetData>
  <sheetProtection algorithmName="SHA-512" hashValue="02rgUOeSXANxm++68aJydz98LQP+oXuthl+WOV2xSyKfEx0BQGHxX2ewGYOzcDA6D+mwTGZJHBke7Xe6fKZ5NA==" saltValue="9ByPZesjOPZNc17QogWkUQ==" spinCount="100000" sheet="1" objects="1" scenarios="1" formatColumns="0" insertRows="0"/>
  <mergeCells count="7">
    <mergeCell ref="A24:B24"/>
    <mergeCell ref="B2:H2"/>
    <mergeCell ref="B3:H3"/>
    <mergeCell ref="A6:H6"/>
    <mergeCell ref="A11:A12"/>
    <mergeCell ref="B11:B12"/>
    <mergeCell ref="C11:H11"/>
  </mergeCells>
  <phoneticPr fontId="19" type="noConversion"/>
  <printOptions horizontalCentered="1" verticalCentered="1"/>
  <pageMargins left="0.75" right="0.75" top="1" bottom="1" header="0.5" footer="0.5"/>
  <pageSetup orientation="landscape" r:id="rId1"/>
  <headerFooter alignWithMargins="0">
    <oddFooter>&amp;LMaryland Department of Transportation
Maryland Transit Administration
Office of Local Transit Support&amp;C&amp;D&amp;R&amp;F
&amp;A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dimension ref="A1:V76"/>
  <sheetViews>
    <sheetView showGridLines="0" zoomScaleNormal="100" workbookViewId="0">
      <selection sqref="A1:XFD3"/>
    </sheetView>
  </sheetViews>
  <sheetFormatPr defaultRowHeight="12.5" x14ac:dyDescent="0.25"/>
  <cols>
    <col min="2" max="2" width="7.26953125" customWidth="1"/>
    <col min="3" max="3" width="14.1796875" customWidth="1"/>
    <col min="4" max="4" width="24.81640625" customWidth="1"/>
  </cols>
  <sheetData>
    <row r="1" spans="1:22" s="108" customFormat="1" ht="14" x14ac:dyDescent="0.35">
      <c r="A1" s="694" t="s">
        <v>446</v>
      </c>
      <c r="B1" s="695"/>
      <c r="C1" s="695"/>
      <c r="D1" s="695"/>
      <c r="E1" s="695"/>
      <c r="F1" s="695"/>
      <c r="G1" s="695"/>
      <c r="H1" s="695"/>
      <c r="I1" s="695"/>
      <c r="J1" s="11"/>
      <c r="K1" s="11"/>
      <c r="L1" s="11"/>
      <c r="M1" s="11"/>
      <c r="N1" s="11"/>
      <c r="O1" s="5"/>
      <c r="P1" s="3"/>
      <c r="Q1" s="3"/>
      <c r="R1" s="3"/>
      <c r="S1" s="3"/>
      <c r="T1" s="3"/>
      <c r="U1" s="3"/>
      <c r="V1" s="3"/>
    </row>
    <row r="2" spans="1:22" s="108" customFormat="1" ht="15" x14ac:dyDescent="0.35">
      <c r="A2" s="7" t="s">
        <v>108</v>
      </c>
      <c r="B2" s="9"/>
      <c r="D2" s="700">
        <f>'Form B-2'!B2</f>
        <v>0</v>
      </c>
      <c r="E2" s="700"/>
      <c r="F2" s="700"/>
      <c r="G2" s="700"/>
      <c r="H2" s="700"/>
      <c r="I2" s="700"/>
      <c r="J2" s="700"/>
      <c r="K2" s="700"/>
      <c r="L2" s="700"/>
      <c r="M2" s="700"/>
      <c r="N2" s="700"/>
      <c r="O2" s="700"/>
      <c r="P2" s="9"/>
      <c r="Q2" s="9"/>
      <c r="R2" s="3"/>
      <c r="S2" s="3"/>
      <c r="T2" s="3"/>
      <c r="U2" s="3"/>
      <c r="V2" s="3"/>
    </row>
    <row r="3" spans="1:22" s="108" customFormat="1" ht="15" x14ac:dyDescent="0.35">
      <c r="A3" s="7" t="s">
        <v>333</v>
      </c>
      <c r="B3" s="9"/>
      <c r="D3" s="700">
        <f>'Form B-2'!B3</f>
        <v>0</v>
      </c>
      <c r="E3" s="700"/>
      <c r="F3" s="700"/>
      <c r="G3" s="700"/>
      <c r="H3" s="700"/>
      <c r="I3" s="700"/>
      <c r="J3" s="700"/>
      <c r="K3" s="700"/>
      <c r="L3" s="700"/>
      <c r="M3" s="700"/>
      <c r="N3" s="700"/>
      <c r="O3" s="700"/>
      <c r="P3" s="9"/>
      <c r="Q3" s="9"/>
      <c r="R3" s="3"/>
      <c r="S3" s="3"/>
      <c r="T3" s="3"/>
      <c r="U3" s="3"/>
      <c r="V3" s="3"/>
    </row>
    <row r="4" spans="1:22" s="108" customFormat="1" ht="14" x14ac:dyDescent="0.35">
      <c r="A4" s="8"/>
      <c r="B4" s="8"/>
      <c r="C4" s="3"/>
      <c r="D4" s="15"/>
      <c r="E4" s="13"/>
      <c r="F4" s="15"/>
      <c r="G4" s="13"/>
      <c r="H4" s="15"/>
      <c r="I4" s="13"/>
      <c r="J4" s="13"/>
      <c r="K4" s="15"/>
      <c r="L4" s="13"/>
      <c r="M4" s="15"/>
      <c r="N4" s="13"/>
      <c r="O4" s="3"/>
      <c r="P4" s="3"/>
      <c r="Q4" s="3"/>
      <c r="R4" s="3"/>
      <c r="S4" s="3"/>
      <c r="T4" s="3"/>
      <c r="U4" s="3"/>
      <c r="V4" s="3"/>
    </row>
    <row r="5" spans="1:22" ht="15" x14ac:dyDescent="0.3">
      <c r="D5" s="16" t="s">
        <v>109</v>
      </c>
    </row>
    <row r="6" spans="1:22" ht="14" x14ac:dyDescent="0.35">
      <c r="D6" s="12"/>
    </row>
    <row r="7" spans="1:22" ht="18.75" customHeight="1" x14ac:dyDescent="0.25">
      <c r="A7" s="696" t="s">
        <v>447</v>
      </c>
      <c r="B7" s="697"/>
      <c r="C7" s="697"/>
      <c r="D7" s="697"/>
      <c r="E7" s="697"/>
      <c r="F7" s="697"/>
      <c r="G7" s="697"/>
      <c r="H7" s="697"/>
      <c r="I7" s="697"/>
    </row>
    <row r="8" spans="1:22" ht="18" customHeight="1" x14ac:dyDescent="0.25">
      <c r="A8" s="697"/>
      <c r="B8" s="697"/>
      <c r="C8" s="697"/>
      <c r="D8" s="697"/>
      <c r="E8" s="697"/>
      <c r="F8" s="697"/>
      <c r="G8" s="697"/>
      <c r="H8" s="697"/>
      <c r="I8" s="697"/>
    </row>
    <row r="9" spans="1:22" ht="25.5" customHeight="1" x14ac:dyDescent="0.35">
      <c r="B9" s="698" t="s">
        <v>110</v>
      </c>
      <c r="C9" s="699"/>
      <c r="D9" s="701"/>
      <c r="E9" s="701"/>
      <c r="F9" s="701"/>
    </row>
    <row r="10" spans="1:22" ht="14" x14ac:dyDescent="0.35">
      <c r="B10" s="98"/>
      <c r="C10" s="18"/>
      <c r="D10" s="171"/>
      <c r="E10" s="171"/>
      <c r="F10" s="171"/>
    </row>
    <row r="11" spans="1:22" ht="27.75" customHeight="1" x14ac:dyDescent="0.35">
      <c r="B11" s="696" t="s">
        <v>111</v>
      </c>
      <c r="C11" s="699"/>
      <c r="D11" s="701"/>
      <c r="E11" s="701"/>
      <c r="F11" s="701"/>
    </row>
    <row r="12" spans="1:22" ht="14" x14ac:dyDescent="0.35">
      <c r="B12" s="98"/>
      <c r="C12" s="18"/>
      <c r="D12" s="171"/>
      <c r="E12" s="171"/>
      <c r="F12" s="171"/>
    </row>
    <row r="13" spans="1:22" ht="26.25" customHeight="1" x14ac:dyDescent="0.35">
      <c r="B13" s="696" t="s">
        <v>112</v>
      </c>
      <c r="C13" s="697"/>
      <c r="D13" s="702"/>
      <c r="E13" s="702"/>
      <c r="F13" s="702"/>
    </row>
    <row r="15" spans="1:22" ht="14" x14ac:dyDescent="0.35">
      <c r="A15" s="19" t="s">
        <v>113</v>
      </c>
    </row>
    <row r="16" spans="1:22" ht="37.5" customHeight="1" x14ac:dyDescent="0.3">
      <c r="A16" s="703" t="s">
        <v>114</v>
      </c>
      <c r="B16" s="704"/>
      <c r="C16" s="704"/>
      <c r="D16" s="704"/>
      <c r="E16" s="704"/>
      <c r="F16" s="704"/>
      <c r="G16" s="704"/>
      <c r="H16" s="704"/>
    </row>
    <row r="17" spans="1:9" ht="14" x14ac:dyDescent="0.35">
      <c r="B17" s="20"/>
    </row>
    <row r="18" spans="1:9" x14ac:dyDescent="0.25">
      <c r="A18" s="714"/>
      <c r="B18" s="709"/>
      <c r="C18" s="709"/>
      <c r="D18" s="709"/>
      <c r="E18" s="709"/>
      <c r="F18" s="709"/>
      <c r="G18" s="709"/>
      <c r="H18" s="709"/>
      <c r="I18" s="709"/>
    </row>
    <row r="19" spans="1:9" x14ac:dyDescent="0.25">
      <c r="A19" s="709"/>
      <c r="B19" s="709"/>
      <c r="C19" s="709"/>
      <c r="D19" s="709"/>
      <c r="E19" s="709"/>
      <c r="F19" s="709"/>
      <c r="G19" s="709"/>
      <c r="H19" s="709"/>
      <c r="I19" s="709"/>
    </row>
    <row r="20" spans="1:9" x14ac:dyDescent="0.25">
      <c r="A20" s="709"/>
      <c r="B20" s="709"/>
      <c r="C20" s="709"/>
      <c r="D20" s="709"/>
      <c r="E20" s="709"/>
      <c r="F20" s="709"/>
      <c r="G20" s="709"/>
      <c r="H20" s="709"/>
      <c r="I20" s="709"/>
    </row>
    <row r="21" spans="1:9" x14ac:dyDescent="0.25">
      <c r="A21" s="709"/>
      <c r="B21" s="709"/>
      <c r="C21" s="709"/>
      <c r="D21" s="709"/>
      <c r="E21" s="709"/>
      <c r="F21" s="709"/>
      <c r="G21" s="709"/>
      <c r="H21" s="709"/>
      <c r="I21" s="709"/>
    </row>
    <row r="22" spans="1:9" x14ac:dyDescent="0.25">
      <c r="A22" s="709"/>
      <c r="B22" s="709"/>
      <c r="C22" s="709"/>
      <c r="D22" s="709"/>
      <c r="E22" s="709"/>
      <c r="F22" s="709"/>
      <c r="G22" s="709"/>
      <c r="H22" s="709"/>
      <c r="I22" s="709"/>
    </row>
    <row r="23" spans="1:9" x14ac:dyDescent="0.25">
      <c r="A23" s="709"/>
      <c r="B23" s="709"/>
      <c r="C23" s="709"/>
      <c r="D23" s="709"/>
      <c r="E23" s="709"/>
      <c r="F23" s="709"/>
      <c r="G23" s="709"/>
      <c r="H23" s="709"/>
      <c r="I23" s="709"/>
    </row>
    <row r="24" spans="1:9" ht="14" x14ac:dyDescent="0.35">
      <c r="A24" s="19" t="s">
        <v>115</v>
      </c>
    </row>
    <row r="25" spans="1:9" ht="14" x14ac:dyDescent="0.35">
      <c r="A25" s="98" t="s">
        <v>116</v>
      </c>
      <c r="D25" s="19"/>
    </row>
    <row r="26" spans="1:9" ht="22.5" customHeight="1" x14ac:dyDescent="0.35">
      <c r="A26" s="172"/>
      <c r="B26" s="173" t="s">
        <v>117</v>
      </c>
      <c r="C26" s="171"/>
      <c r="D26" s="171"/>
      <c r="E26" s="171"/>
      <c r="F26" s="171"/>
      <c r="G26" s="171"/>
      <c r="H26" s="171"/>
      <c r="I26" s="171"/>
    </row>
    <row r="27" spans="1:9" ht="22.5" customHeight="1" x14ac:dyDescent="0.35">
      <c r="A27" s="172"/>
      <c r="B27" s="173" t="s">
        <v>118</v>
      </c>
      <c r="C27" s="171"/>
      <c r="D27" s="171"/>
      <c r="E27" s="171"/>
      <c r="F27" s="171"/>
      <c r="G27" s="171"/>
      <c r="H27" s="171"/>
      <c r="I27" s="171"/>
    </row>
    <row r="28" spans="1:9" x14ac:dyDescent="0.25">
      <c r="A28" s="171"/>
      <c r="B28" s="171"/>
      <c r="C28" s="171"/>
      <c r="D28" s="171"/>
      <c r="E28" s="171"/>
      <c r="F28" s="171"/>
      <c r="G28" s="171"/>
      <c r="H28" s="171"/>
      <c r="I28" s="171"/>
    </row>
    <row r="29" spans="1:9" ht="22.5" customHeight="1" x14ac:dyDescent="0.35">
      <c r="A29" s="171"/>
      <c r="B29" s="172"/>
      <c r="C29" s="174" t="s">
        <v>119</v>
      </c>
      <c r="D29" s="175"/>
      <c r="E29" s="171"/>
      <c r="F29" s="171"/>
      <c r="G29" s="171"/>
      <c r="H29" s="171"/>
      <c r="I29" s="171"/>
    </row>
    <row r="30" spans="1:9" ht="22.5" customHeight="1" x14ac:dyDescent="0.35">
      <c r="A30" s="171"/>
      <c r="B30" s="172"/>
      <c r="C30" s="174" t="s">
        <v>120</v>
      </c>
      <c r="D30" s="174"/>
      <c r="E30" s="171"/>
      <c r="F30" s="171"/>
      <c r="G30" s="171"/>
      <c r="H30" s="171"/>
      <c r="I30" s="171"/>
    </row>
    <row r="31" spans="1:9" ht="22.5" customHeight="1" x14ac:dyDescent="0.35">
      <c r="A31" s="171"/>
      <c r="B31" s="172"/>
      <c r="C31" s="174" t="s">
        <v>121</v>
      </c>
      <c r="D31" s="174"/>
      <c r="E31" s="171"/>
      <c r="F31" s="171"/>
      <c r="G31" s="171"/>
      <c r="H31" s="171"/>
      <c r="I31" s="171"/>
    </row>
    <row r="32" spans="1:9" ht="39.75" customHeight="1" x14ac:dyDescent="0.3">
      <c r="A32" s="719" t="s">
        <v>448</v>
      </c>
      <c r="B32" s="720"/>
      <c r="C32" s="720"/>
      <c r="D32" s="720"/>
      <c r="E32" s="720"/>
      <c r="F32" s="720"/>
      <c r="G32" s="720"/>
      <c r="H32" s="720"/>
      <c r="I32" s="720"/>
    </row>
    <row r="33" spans="1:9" x14ac:dyDescent="0.25">
      <c r="A33" s="714"/>
      <c r="B33" s="709"/>
      <c r="C33" s="709"/>
      <c r="D33" s="709"/>
      <c r="E33" s="709"/>
      <c r="F33" s="709"/>
      <c r="G33" s="709"/>
      <c r="H33" s="709"/>
      <c r="I33" s="709"/>
    </row>
    <row r="34" spans="1:9" x14ac:dyDescent="0.25">
      <c r="A34" s="709"/>
      <c r="B34" s="709"/>
      <c r="C34" s="709"/>
      <c r="D34" s="709"/>
      <c r="E34" s="709"/>
      <c r="F34" s="709"/>
      <c r="G34" s="709"/>
      <c r="H34" s="709"/>
      <c r="I34" s="709"/>
    </row>
    <row r="35" spans="1:9" x14ac:dyDescent="0.25">
      <c r="A35" s="709"/>
      <c r="B35" s="709"/>
      <c r="C35" s="709"/>
      <c r="D35" s="709"/>
      <c r="E35" s="709"/>
      <c r="F35" s="709"/>
      <c r="G35" s="709"/>
      <c r="H35" s="709"/>
      <c r="I35" s="709"/>
    </row>
    <row r="36" spans="1:9" x14ac:dyDescent="0.25">
      <c r="A36" s="709"/>
      <c r="B36" s="709"/>
      <c r="C36" s="709"/>
      <c r="D36" s="709"/>
      <c r="E36" s="709"/>
      <c r="F36" s="709"/>
      <c r="G36" s="709"/>
      <c r="H36" s="709"/>
      <c r="I36" s="709"/>
    </row>
    <row r="37" spans="1:9" x14ac:dyDescent="0.25">
      <c r="A37" s="709"/>
      <c r="B37" s="709"/>
      <c r="C37" s="709"/>
      <c r="D37" s="709"/>
      <c r="E37" s="709"/>
      <c r="F37" s="709"/>
      <c r="G37" s="709"/>
      <c r="H37" s="709"/>
      <c r="I37" s="709"/>
    </row>
    <row r="38" spans="1:9" ht="24.75" customHeight="1" x14ac:dyDescent="0.3">
      <c r="A38" s="721" t="s">
        <v>122</v>
      </c>
      <c r="B38" s="704"/>
      <c r="C38" s="704"/>
      <c r="D38" s="704"/>
      <c r="E38" s="704"/>
      <c r="F38" s="704"/>
      <c r="G38" s="704"/>
      <c r="H38" s="704"/>
    </row>
    <row r="39" spans="1:9" x14ac:dyDescent="0.25">
      <c r="A39" s="715"/>
      <c r="B39" s="716"/>
      <c r="C39" s="716"/>
      <c r="D39" s="716"/>
      <c r="E39" s="716"/>
      <c r="F39" s="716"/>
      <c r="G39" s="716"/>
      <c r="H39" s="716"/>
      <c r="I39" s="716"/>
    </row>
    <row r="40" spans="1:9" x14ac:dyDescent="0.25">
      <c r="A40" s="716"/>
      <c r="B40" s="716"/>
      <c r="C40" s="716"/>
      <c r="D40" s="716"/>
      <c r="E40" s="716"/>
      <c r="F40" s="716"/>
      <c r="G40" s="716"/>
      <c r="H40" s="716"/>
      <c r="I40" s="716"/>
    </row>
    <row r="41" spans="1:9" x14ac:dyDescent="0.25">
      <c r="A41" s="716"/>
      <c r="B41" s="716"/>
      <c r="C41" s="716"/>
      <c r="D41" s="716"/>
      <c r="E41" s="716"/>
      <c r="F41" s="716"/>
      <c r="G41" s="716"/>
      <c r="H41" s="716"/>
      <c r="I41" s="716"/>
    </row>
    <row r="42" spans="1:9" x14ac:dyDescent="0.25">
      <c r="A42" s="716"/>
      <c r="B42" s="716"/>
      <c r="C42" s="716"/>
      <c r="D42" s="716"/>
      <c r="E42" s="716"/>
      <c r="F42" s="716"/>
      <c r="G42" s="716"/>
      <c r="H42" s="716"/>
      <c r="I42" s="716"/>
    </row>
    <row r="43" spans="1:9" x14ac:dyDescent="0.25">
      <c r="A43" s="716"/>
      <c r="B43" s="716"/>
      <c r="C43" s="716"/>
      <c r="D43" s="716"/>
      <c r="E43" s="716"/>
      <c r="F43" s="716"/>
      <c r="G43" s="716"/>
      <c r="H43" s="716"/>
      <c r="I43" s="716"/>
    </row>
    <row r="44" spans="1:9" ht="14" x14ac:dyDescent="0.35">
      <c r="A44" s="19" t="s">
        <v>123</v>
      </c>
    </row>
    <row r="45" spans="1:9" ht="14" x14ac:dyDescent="0.35">
      <c r="A45" s="19"/>
    </row>
    <row r="46" spans="1:9" ht="27.75" customHeight="1" x14ac:dyDescent="0.35">
      <c r="A46" s="696" t="s">
        <v>449</v>
      </c>
      <c r="B46" s="697"/>
      <c r="C46" s="697"/>
      <c r="D46" s="697"/>
      <c r="E46" s="697"/>
      <c r="F46" s="697"/>
      <c r="G46" s="697"/>
      <c r="H46" s="697"/>
      <c r="I46" s="697"/>
    </row>
    <row r="47" spans="1:9" ht="14" x14ac:dyDescent="0.35">
      <c r="D47" s="19"/>
    </row>
    <row r="48" spans="1:9" ht="21" customHeight="1" x14ac:dyDescent="0.35">
      <c r="A48" s="10" t="s">
        <v>124</v>
      </c>
      <c r="B48" s="109"/>
      <c r="C48" s="109"/>
      <c r="D48" s="176"/>
    </row>
    <row r="49" spans="1:9" ht="21" customHeight="1" x14ac:dyDescent="0.35">
      <c r="A49" s="108" t="s">
        <v>125</v>
      </c>
      <c r="B49" s="21"/>
      <c r="C49" s="18"/>
      <c r="D49" s="177"/>
    </row>
    <row r="50" spans="1:9" ht="21" customHeight="1" x14ac:dyDescent="0.35">
      <c r="A50" s="108" t="s">
        <v>126</v>
      </c>
      <c r="B50" s="22"/>
      <c r="C50" s="18"/>
      <c r="D50" s="177"/>
    </row>
    <row r="51" spans="1:9" ht="21" customHeight="1" x14ac:dyDescent="0.35">
      <c r="A51" s="108" t="s">
        <v>127</v>
      </c>
      <c r="B51" s="22"/>
      <c r="C51" s="18"/>
      <c r="D51" s="178">
        <v>0</v>
      </c>
    </row>
    <row r="52" spans="1:9" ht="21" customHeight="1" x14ac:dyDescent="0.35">
      <c r="A52" s="108" t="s">
        <v>128</v>
      </c>
      <c r="B52" s="22"/>
      <c r="C52" s="18"/>
      <c r="D52" s="178">
        <v>0</v>
      </c>
    </row>
    <row r="53" spans="1:9" ht="30.75" customHeight="1" x14ac:dyDescent="0.35">
      <c r="A53" s="696" t="s">
        <v>129</v>
      </c>
      <c r="B53" s="697"/>
      <c r="C53" s="697"/>
      <c r="D53" s="178">
        <v>0</v>
      </c>
    </row>
    <row r="54" spans="1:9" ht="14" x14ac:dyDescent="0.35">
      <c r="D54" s="23"/>
    </row>
    <row r="55" spans="1:9" ht="14" x14ac:dyDescent="0.35">
      <c r="A55" s="98" t="s">
        <v>318</v>
      </c>
      <c r="D55" s="19"/>
    </row>
    <row r="57" spans="1:9" ht="20.25" customHeight="1" x14ac:dyDescent="0.35">
      <c r="A57" s="172"/>
      <c r="B57" s="174" t="s">
        <v>225</v>
      </c>
      <c r="C57" s="171"/>
      <c r="D57" s="171"/>
      <c r="E57" s="171"/>
      <c r="F57" s="171"/>
      <c r="G57" s="171"/>
      <c r="H57" s="171"/>
      <c r="I57" s="171"/>
    </row>
    <row r="58" spans="1:9" ht="39.75" customHeight="1" x14ac:dyDescent="0.35">
      <c r="A58" s="172"/>
      <c r="B58" s="717" t="s">
        <v>372</v>
      </c>
      <c r="C58" s="718"/>
      <c r="D58" s="718"/>
      <c r="E58" s="718"/>
      <c r="F58" s="718"/>
      <c r="G58" s="718"/>
      <c r="H58" s="718"/>
      <c r="I58" s="718"/>
    </row>
    <row r="60" spans="1:9" ht="14" x14ac:dyDescent="0.35">
      <c r="A60" s="19" t="s">
        <v>132</v>
      </c>
      <c r="D60" s="20"/>
    </row>
    <row r="62" spans="1:9" x14ac:dyDescent="0.25">
      <c r="A62" s="705"/>
      <c r="B62" s="706"/>
      <c r="C62" s="706"/>
      <c r="D62" s="706"/>
      <c r="E62" s="706"/>
      <c r="F62" s="706"/>
      <c r="G62" s="706"/>
      <c r="H62" s="706"/>
      <c r="I62" s="707"/>
    </row>
    <row r="63" spans="1:9" x14ac:dyDescent="0.25">
      <c r="A63" s="708"/>
      <c r="B63" s="709"/>
      <c r="C63" s="709"/>
      <c r="D63" s="709"/>
      <c r="E63" s="709"/>
      <c r="F63" s="709"/>
      <c r="G63" s="709"/>
      <c r="H63" s="709"/>
      <c r="I63" s="710"/>
    </row>
    <row r="64" spans="1:9" x14ac:dyDescent="0.25">
      <c r="A64" s="708"/>
      <c r="B64" s="709"/>
      <c r="C64" s="709"/>
      <c r="D64" s="709"/>
      <c r="E64" s="709"/>
      <c r="F64" s="709"/>
      <c r="G64" s="709"/>
      <c r="H64" s="709"/>
      <c r="I64" s="710"/>
    </row>
    <row r="65" spans="1:9" x14ac:dyDescent="0.25">
      <c r="A65" s="708"/>
      <c r="B65" s="709"/>
      <c r="C65" s="709"/>
      <c r="D65" s="709"/>
      <c r="E65" s="709"/>
      <c r="F65" s="709"/>
      <c r="G65" s="709"/>
      <c r="H65" s="709"/>
      <c r="I65" s="710"/>
    </row>
    <row r="66" spans="1:9" x14ac:dyDescent="0.25">
      <c r="A66" s="708"/>
      <c r="B66" s="709"/>
      <c r="C66" s="709"/>
      <c r="D66" s="709"/>
      <c r="E66" s="709"/>
      <c r="F66" s="709"/>
      <c r="G66" s="709"/>
      <c r="H66" s="709"/>
      <c r="I66" s="710"/>
    </row>
    <row r="67" spans="1:9" x14ac:dyDescent="0.25">
      <c r="A67" s="708"/>
      <c r="B67" s="709"/>
      <c r="C67" s="709"/>
      <c r="D67" s="709"/>
      <c r="E67" s="709"/>
      <c r="F67" s="709"/>
      <c r="G67" s="709"/>
      <c r="H67" s="709"/>
      <c r="I67" s="710"/>
    </row>
    <row r="68" spans="1:9" x14ac:dyDescent="0.25">
      <c r="A68" s="708"/>
      <c r="B68" s="709"/>
      <c r="C68" s="709"/>
      <c r="D68" s="709"/>
      <c r="E68" s="709"/>
      <c r="F68" s="709"/>
      <c r="G68" s="709"/>
      <c r="H68" s="709"/>
      <c r="I68" s="710"/>
    </row>
    <row r="69" spans="1:9" x14ac:dyDescent="0.25">
      <c r="A69" s="708"/>
      <c r="B69" s="709"/>
      <c r="C69" s="709"/>
      <c r="D69" s="709"/>
      <c r="E69" s="709"/>
      <c r="F69" s="709"/>
      <c r="G69" s="709"/>
      <c r="H69" s="709"/>
      <c r="I69" s="710"/>
    </row>
    <row r="70" spans="1:9" x14ac:dyDescent="0.25">
      <c r="A70" s="708"/>
      <c r="B70" s="709"/>
      <c r="C70" s="709"/>
      <c r="D70" s="709"/>
      <c r="E70" s="709"/>
      <c r="F70" s="709"/>
      <c r="G70" s="709"/>
      <c r="H70" s="709"/>
      <c r="I70" s="710"/>
    </row>
    <row r="71" spans="1:9" x14ac:dyDescent="0.25">
      <c r="A71" s="708"/>
      <c r="B71" s="709"/>
      <c r="C71" s="709"/>
      <c r="D71" s="709"/>
      <c r="E71" s="709"/>
      <c r="F71" s="709"/>
      <c r="G71" s="709"/>
      <c r="H71" s="709"/>
      <c r="I71" s="710"/>
    </row>
    <row r="72" spans="1:9" x14ac:dyDescent="0.25">
      <c r="A72" s="708"/>
      <c r="B72" s="709"/>
      <c r="C72" s="709"/>
      <c r="D72" s="709"/>
      <c r="E72" s="709"/>
      <c r="F72" s="709"/>
      <c r="G72" s="709"/>
      <c r="H72" s="709"/>
      <c r="I72" s="710"/>
    </row>
    <row r="73" spans="1:9" x14ac:dyDescent="0.25">
      <c r="A73" s="708"/>
      <c r="B73" s="709"/>
      <c r="C73" s="709"/>
      <c r="D73" s="709"/>
      <c r="E73" s="709"/>
      <c r="F73" s="709"/>
      <c r="G73" s="709"/>
      <c r="H73" s="709"/>
      <c r="I73" s="710"/>
    </row>
    <row r="74" spans="1:9" x14ac:dyDescent="0.25">
      <c r="A74" s="708"/>
      <c r="B74" s="709"/>
      <c r="C74" s="709"/>
      <c r="D74" s="709"/>
      <c r="E74" s="709"/>
      <c r="F74" s="709"/>
      <c r="G74" s="709"/>
      <c r="H74" s="709"/>
      <c r="I74" s="710"/>
    </row>
    <row r="75" spans="1:9" x14ac:dyDescent="0.25">
      <c r="A75" s="711"/>
      <c r="B75" s="712"/>
      <c r="C75" s="712"/>
      <c r="D75" s="712"/>
      <c r="E75" s="712"/>
      <c r="F75" s="712"/>
      <c r="G75" s="712"/>
      <c r="H75" s="712"/>
      <c r="I75" s="713"/>
    </row>
    <row r="76" spans="1:9" ht="14" x14ac:dyDescent="0.35">
      <c r="A76" s="24" t="s">
        <v>133</v>
      </c>
    </row>
  </sheetData>
  <sheetProtection algorithmName="SHA-512" hashValue="nGs2TSwxC5H70gicAYyC3i8Nj2Og9HjnCrI4DLlmXBSb3lLpB13n7jGPm+LDfcsdPg4NHUuVSQLmJNkz8BO3rQ==" saltValue="I5OmBmanIQeHbQLduO+X2Q==" spinCount="100000" sheet="1" objects="1" scenarios="1" formatColumns="0" insertRows="0"/>
  <mergeCells count="20">
    <mergeCell ref="A16:H16"/>
    <mergeCell ref="A62:I75"/>
    <mergeCell ref="A18:I23"/>
    <mergeCell ref="A33:I37"/>
    <mergeCell ref="A39:I43"/>
    <mergeCell ref="A46:I46"/>
    <mergeCell ref="A53:C53"/>
    <mergeCell ref="B58:I58"/>
    <mergeCell ref="A32:I32"/>
    <mergeCell ref="A38:H38"/>
    <mergeCell ref="A1:I1"/>
    <mergeCell ref="A7:I8"/>
    <mergeCell ref="B9:C9"/>
    <mergeCell ref="B11:C11"/>
    <mergeCell ref="B13:C13"/>
    <mergeCell ref="D2:O2"/>
    <mergeCell ref="D3:O3"/>
    <mergeCell ref="D9:F9"/>
    <mergeCell ref="D11:F11"/>
    <mergeCell ref="D13:F13"/>
  </mergeCells>
  <phoneticPr fontId="19" type="noConversion"/>
  <printOptions horizontalCentered="1" verticalCentered="1"/>
  <pageMargins left="0.75" right="0.75" top="0.25" bottom="0.5" header="0.5" footer="0.5"/>
  <pageSetup scale="77" orientation="portrait" r:id="rId1"/>
  <headerFooter alignWithMargins="0">
    <oddFooter>&amp;LMaryland Department of Transportation
Maryland Transit Administration
Office of Local Transit Support&amp;C&amp;D&amp;R&amp;F
&amp;A</oddFooter>
  </headerFooter>
  <rowBreaks count="1" manualBreakCount="1">
    <brk id="43" max="8"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1</xdr:col>
                    <xdr:colOff>165100</xdr:colOff>
                    <xdr:row>28</xdr:row>
                    <xdr:rowOff>50800</xdr:rowOff>
                  </from>
                  <to>
                    <xdr:col>1</xdr:col>
                    <xdr:colOff>469900</xdr:colOff>
                    <xdr:row>28</xdr:row>
                    <xdr:rowOff>266700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xdr:col>
                    <xdr:colOff>165100</xdr:colOff>
                    <xdr:row>29</xdr:row>
                    <xdr:rowOff>50800</xdr:rowOff>
                  </from>
                  <to>
                    <xdr:col>1</xdr:col>
                    <xdr:colOff>469900</xdr:colOff>
                    <xdr:row>29</xdr:row>
                    <xdr:rowOff>266700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xdr:col>
                    <xdr:colOff>165100</xdr:colOff>
                    <xdr:row>30</xdr:row>
                    <xdr:rowOff>50800</xdr:rowOff>
                  </from>
                  <to>
                    <xdr:col>1</xdr:col>
                    <xdr:colOff>469900</xdr:colOff>
                    <xdr:row>30</xdr:row>
                    <xdr:rowOff>266700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0</xdr:col>
                    <xdr:colOff>165100</xdr:colOff>
                    <xdr:row>25</xdr:row>
                    <xdr:rowOff>50800</xdr:rowOff>
                  </from>
                  <to>
                    <xdr:col>0</xdr:col>
                    <xdr:colOff>469900</xdr:colOff>
                    <xdr:row>25</xdr:row>
                    <xdr:rowOff>266700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0</xdr:col>
                    <xdr:colOff>165100</xdr:colOff>
                    <xdr:row>26</xdr:row>
                    <xdr:rowOff>50800</xdr:rowOff>
                  </from>
                  <to>
                    <xdr:col>0</xdr:col>
                    <xdr:colOff>469900</xdr:colOff>
                    <xdr:row>26</xdr:row>
                    <xdr:rowOff>266700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0</xdr:col>
                    <xdr:colOff>165100</xdr:colOff>
                    <xdr:row>56</xdr:row>
                    <xdr:rowOff>50800</xdr:rowOff>
                  </from>
                  <to>
                    <xdr:col>0</xdr:col>
                    <xdr:colOff>469900</xdr:colOff>
                    <xdr:row>57</xdr:row>
                    <xdr:rowOff>12700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0</xdr:col>
                    <xdr:colOff>165100</xdr:colOff>
                    <xdr:row>57</xdr:row>
                    <xdr:rowOff>50800</xdr:rowOff>
                  </from>
                  <to>
                    <xdr:col>0</xdr:col>
                    <xdr:colOff>469900</xdr:colOff>
                    <xdr:row>57</xdr:row>
                    <xdr:rowOff>266700</xdr:rowOff>
                  </to>
                </anchor>
              </controlPr>
            </control>
          </mc:Choice>
        </mc:AlternateContent>
      </controls>
    </mc:Choice>
  </mc:AlternateConten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H28"/>
  <sheetViews>
    <sheetView zoomScaleNormal="100" workbookViewId="0">
      <selection activeCell="A13" sqref="A13"/>
    </sheetView>
  </sheetViews>
  <sheetFormatPr defaultColWidth="9.1796875" defaultRowHeight="14" x14ac:dyDescent="0.25"/>
  <cols>
    <col min="1" max="1" width="11" style="252" customWidth="1"/>
    <col min="2" max="2" width="21.7265625" style="252" customWidth="1"/>
    <col min="3" max="3" width="24.26953125" style="252" customWidth="1"/>
    <col min="4" max="6" width="20.453125" style="252" customWidth="1"/>
    <col min="7" max="16384" width="9.1796875" style="252"/>
  </cols>
  <sheetData>
    <row r="1" spans="1:8" ht="15" x14ac:dyDescent="0.35">
      <c r="A1" s="119" t="s">
        <v>446</v>
      </c>
      <c r="B1" s="266"/>
      <c r="C1" s="119"/>
      <c r="D1" s="314"/>
      <c r="E1" s="266"/>
      <c r="F1" s="266"/>
    </row>
    <row r="2" spans="1:8" ht="15" x14ac:dyDescent="0.35">
      <c r="A2" s="113" t="s">
        <v>98</v>
      </c>
      <c r="C2" s="783">
        <f>'Form B-1'!C2</f>
        <v>0</v>
      </c>
      <c r="D2" s="783"/>
      <c r="E2" s="783"/>
      <c r="F2" s="783"/>
    </row>
    <row r="3" spans="1:8" ht="15" x14ac:dyDescent="0.35">
      <c r="A3" s="113" t="s">
        <v>333</v>
      </c>
      <c r="C3" s="783">
        <f>'Form B-1'!C3</f>
        <v>0</v>
      </c>
      <c r="D3" s="783"/>
      <c r="E3" s="783"/>
      <c r="F3" s="783"/>
    </row>
    <row r="4" spans="1:8" x14ac:dyDescent="0.35">
      <c r="B4" s="268"/>
      <c r="C4" s="183"/>
      <c r="D4" s="183"/>
    </row>
    <row r="5" spans="1:8" x14ac:dyDescent="0.35">
      <c r="B5" s="268"/>
      <c r="C5" s="183"/>
      <c r="D5" s="183"/>
    </row>
    <row r="6" spans="1:8" ht="15" x14ac:dyDescent="0.3">
      <c r="A6" s="655" t="s">
        <v>474</v>
      </c>
      <c r="B6" s="655"/>
      <c r="C6" s="655"/>
      <c r="D6" s="655"/>
      <c r="E6" s="655"/>
      <c r="F6" s="655"/>
      <c r="G6" s="410"/>
      <c r="H6" s="410"/>
    </row>
    <row r="7" spans="1:8" x14ac:dyDescent="0.35">
      <c r="B7" s="268"/>
      <c r="C7" s="183"/>
      <c r="D7" s="183"/>
    </row>
    <row r="8" spans="1:8" ht="27" customHeight="1" x14ac:dyDescent="0.25">
      <c r="A8" s="840" t="s">
        <v>475</v>
      </c>
      <c r="B8" s="924"/>
      <c r="C8" s="924"/>
      <c r="D8" s="924"/>
      <c r="E8" s="924"/>
      <c r="F8" s="924"/>
    </row>
    <row r="9" spans="1:8" ht="13.5" customHeight="1" thickBot="1" x14ac:dyDescent="0.3"/>
    <row r="10" spans="1:8" ht="21" customHeight="1" x14ac:dyDescent="0.25">
      <c r="A10" s="798" t="s">
        <v>135</v>
      </c>
      <c r="B10" s="950" t="s">
        <v>160</v>
      </c>
      <c r="C10" s="950"/>
      <c r="D10" s="964" t="s">
        <v>476</v>
      </c>
      <c r="E10" s="918" t="s">
        <v>161</v>
      </c>
      <c r="F10" s="919"/>
    </row>
    <row r="11" spans="1:8" ht="21" customHeight="1" x14ac:dyDescent="0.25">
      <c r="A11" s="802"/>
      <c r="B11" s="951"/>
      <c r="C11" s="951"/>
      <c r="D11" s="965"/>
      <c r="E11" s="315" t="s">
        <v>162</v>
      </c>
      <c r="F11" s="316" t="s">
        <v>163</v>
      </c>
    </row>
    <row r="12" spans="1:8" ht="21" customHeight="1" thickBot="1" x14ac:dyDescent="0.3">
      <c r="A12" s="799"/>
      <c r="B12" s="952"/>
      <c r="C12" s="952"/>
      <c r="D12" s="966"/>
      <c r="E12" s="303" t="s">
        <v>477</v>
      </c>
      <c r="F12" s="317" t="s">
        <v>477</v>
      </c>
    </row>
    <row r="13" spans="1:8" s="402" customFormat="1" ht="21" customHeight="1" x14ac:dyDescent="0.25">
      <c r="A13" s="469"/>
      <c r="B13" s="470" t="s">
        <v>164</v>
      </c>
      <c r="C13" s="327"/>
      <c r="D13" s="94"/>
      <c r="E13" s="94"/>
      <c r="F13" s="94"/>
    </row>
    <row r="14" spans="1:8" s="402" customFormat="1" ht="21" customHeight="1" x14ac:dyDescent="0.25">
      <c r="A14" s="471"/>
      <c r="B14" s="472" t="s">
        <v>165</v>
      </c>
      <c r="C14" s="328"/>
      <c r="D14" s="94"/>
      <c r="E14" s="94"/>
      <c r="F14" s="94"/>
    </row>
    <row r="15" spans="1:8" s="402" customFormat="1" ht="20.149999999999999" customHeight="1" x14ac:dyDescent="0.25">
      <c r="A15" s="473"/>
      <c r="B15" s="474" t="s">
        <v>166</v>
      </c>
      <c r="C15" s="329"/>
      <c r="D15" s="94"/>
      <c r="E15" s="94"/>
      <c r="F15" s="94"/>
    </row>
    <row r="16" spans="1:8" s="402" customFormat="1" ht="20.149999999999999" customHeight="1" x14ac:dyDescent="0.25">
      <c r="A16" s="473"/>
      <c r="B16" s="474" t="s">
        <v>167</v>
      </c>
      <c r="C16" s="329"/>
      <c r="D16" s="94"/>
      <c r="E16" s="94"/>
      <c r="F16" s="94"/>
    </row>
    <row r="17" spans="1:6" s="402" customFormat="1" ht="20.149999999999999" customHeight="1" x14ac:dyDescent="0.25">
      <c r="A17" s="473"/>
      <c r="B17" s="475"/>
      <c r="C17" s="416"/>
      <c r="D17" s="94"/>
      <c r="E17" s="94"/>
      <c r="F17" s="94"/>
    </row>
    <row r="18" spans="1:6" s="402" customFormat="1" ht="20.149999999999999" customHeight="1" thickBot="1" x14ac:dyDescent="0.3">
      <c r="A18" s="403"/>
      <c r="B18" s="404" t="s">
        <v>142</v>
      </c>
      <c r="C18" s="405"/>
      <c r="D18" s="406"/>
      <c r="E18" s="406"/>
      <c r="F18" s="406"/>
    </row>
    <row r="19" spans="1:6" ht="20.149999999999999" customHeight="1" x14ac:dyDescent="0.25">
      <c r="A19" s="953" t="s">
        <v>168</v>
      </c>
      <c r="B19" s="954"/>
      <c r="C19" s="955"/>
      <c r="D19" s="318">
        <f>SUM(D13:D17)</f>
        <v>0</v>
      </c>
      <c r="E19" s="318">
        <f>SUM(E13:E17)</f>
        <v>0</v>
      </c>
      <c r="F19" s="318">
        <f>SUM(F13:F17)</f>
        <v>0</v>
      </c>
    </row>
    <row r="20" spans="1:6" ht="20.149999999999999" customHeight="1" x14ac:dyDescent="0.25">
      <c r="A20" s="956" t="s">
        <v>169</v>
      </c>
      <c r="B20" s="957"/>
      <c r="C20" s="958"/>
      <c r="D20" s="319">
        <f>D19*0.9</f>
        <v>0</v>
      </c>
      <c r="E20" s="319">
        <f>E19*0.9</f>
        <v>0</v>
      </c>
      <c r="F20" s="320">
        <f>F19*0.9</f>
        <v>0</v>
      </c>
    </row>
    <row r="21" spans="1:6" ht="20.149999999999999" customHeight="1" thickBot="1" x14ac:dyDescent="0.3">
      <c r="A21" s="959" t="s">
        <v>170</v>
      </c>
      <c r="B21" s="960"/>
      <c r="C21" s="961"/>
      <c r="D21" s="321">
        <f>D19*0.1</f>
        <v>0</v>
      </c>
      <c r="E21" s="321">
        <f>E19*0.1</f>
        <v>0</v>
      </c>
      <c r="F21" s="322">
        <f>F19*0.1</f>
        <v>0</v>
      </c>
    </row>
    <row r="22" spans="1:6" ht="26.25" customHeight="1" x14ac:dyDescent="0.35">
      <c r="A22" s="962" t="s">
        <v>328</v>
      </c>
      <c r="B22" s="963"/>
      <c r="C22" s="323" t="s">
        <v>321</v>
      </c>
      <c r="D22" s="95"/>
      <c r="E22" s="324"/>
      <c r="F22" s="325"/>
    </row>
    <row r="23" spans="1:6" ht="18" customHeight="1" x14ac:dyDescent="0.35">
      <c r="A23" s="326"/>
      <c r="B23" s="279"/>
      <c r="C23" s="323" t="s">
        <v>322</v>
      </c>
      <c r="D23" s="96"/>
      <c r="E23" s="324"/>
      <c r="F23" s="325"/>
    </row>
    <row r="24" spans="1:6" ht="18" customHeight="1" thickBot="1" x14ac:dyDescent="0.4">
      <c r="A24" s="326"/>
      <c r="B24" s="279"/>
      <c r="C24" s="323" t="s">
        <v>323</v>
      </c>
      <c r="D24" s="97"/>
      <c r="E24" s="324"/>
      <c r="F24" s="325"/>
    </row>
    <row r="26" spans="1:6" x14ac:dyDescent="0.25">
      <c r="A26" s="274" t="s">
        <v>284</v>
      </c>
    </row>
    <row r="27" spans="1:6" x14ac:dyDescent="0.25">
      <c r="A27" s="274" t="s">
        <v>156</v>
      </c>
    </row>
    <row r="28" spans="1:6" x14ac:dyDescent="0.25">
      <c r="A28" s="421"/>
      <c r="B28" s="421"/>
      <c r="C28" s="421"/>
      <c r="D28" s="421"/>
      <c r="E28" s="421"/>
      <c r="F28" s="421"/>
    </row>
  </sheetData>
  <sheetProtection algorithmName="SHA-512" hashValue="Iv3L5GaMp6tjlytcqePMvBkIv0JfmXxva3M/wqejQumF8vp//1Q/zQWL1Pzd3Gmjl0OglYXGwJbrzuNp1jnd4A==" saltValue="cbvtIY+1Lk1Ni3K+8+leZA==" spinCount="100000" sheet="1" formatColumns="0" insertRows="0" selectLockedCells="1"/>
  <mergeCells count="12">
    <mergeCell ref="A19:C19"/>
    <mergeCell ref="A20:C20"/>
    <mergeCell ref="A21:C21"/>
    <mergeCell ref="A22:B22"/>
    <mergeCell ref="D10:D12"/>
    <mergeCell ref="C2:F2"/>
    <mergeCell ref="C3:F3"/>
    <mergeCell ref="A6:F6"/>
    <mergeCell ref="A8:F8"/>
    <mergeCell ref="A10:A12"/>
    <mergeCell ref="B10:C12"/>
    <mergeCell ref="E10:F10"/>
  </mergeCells>
  <phoneticPr fontId="19" type="noConversion"/>
  <printOptions horizontalCentered="1" verticalCentered="1"/>
  <pageMargins left="0.25" right="0.25" top="1" bottom="1" header="0.5" footer="0.5"/>
  <pageSetup scale="95" orientation="landscape" r:id="rId1"/>
  <headerFooter alignWithMargins="0">
    <oddFooter>&amp;LMaryland Department of Transportation
Maryland Transit Administration
Office of Local Transit Support&amp;C&amp;D&amp;R&amp;F
&amp;A</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dimension ref="A1:M220"/>
  <sheetViews>
    <sheetView zoomScaleNormal="100" workbookViewId="0">
      <selection activeCell="A167" sqref="A167:J167"/>
    </sheetView>
  </sheetViews>
  <sheetFormatPr defaultColWidth="9.1796875" defaultRowHeight="14" x14ac:dyDescent="0.35"/>
  <cols>
    <col min="1" max="1" width="27.7265625" style="98" customWidth="1"/>
    <col min="2" max="2" width="17.1796875" style="98" bestFit="1" customWidth="1"/>
    <col min="3" max="3" width="10.81640625" style="98" customWidth="1"/>
    <col min="4" max="5" width="9.1796875" style="98"/>
    <col min="6" max="6" width="9.453125" style="98" customWidth="1"/>
    <col min="7" max="16384" width="9.1796875" style="98"/>
  </cols>
  <sheetData>
    <row r="1" spans="1:13" x14ac:dyDescent="0.35">
      <c r="A1" s="937" t="s">
        <v>213</v>
      </c>
      <c r="B1" s="937"/>
      <c r="C1" s="937"/>
      <c r="D1" s="937"/>
      <c r="E1" s="937"/>
      <c r="F1" s="937"/>
      <c r="G1" s="937"/>
      <c r="H1" s="937"/>
      <c r="I1" s="937"/>
      <c r="J1" s="937"/>
    </row>
    <row r="2" spans="1:13" x14ac:dyDescent="0.35">
      <c r="A2" s="937"/>
      <c r="B2" s="937"/>
      <c r="C2" s="937"/>
      <c r="D2" s="937"/>
      <c r="E2" s="937"/>
      <c r="F2" s="937"/>
      <c r="G2" s="937"/>
      <c r="H2" s="937"/>
      <c r="I2" s="937"/>
      <c r="J2" s="937"/>
    </row>
    <row r="3" spans="1:13" x14ac:dyDescent="0.35">
      <c r="A3" s="937"/>
      <c r="B3" s="937"/>
      <c r="C3" s="937"/>
      <c r="D3" s="937"/>
      <c r="E3" s="937"/>
      <c r="F3" s="937"/>
      <c r="G3" s="937"/>
      <c r="H3" s="937"/>
      <c r="I3" s="937"/>
      <c r="J3" s="937"/>
    </row>
    <row r="4" spans="1:13" s="4" customFormat="1" ht="15" x14ac:dyDescent="0.35">
      <c r="A4" s="938" t="s">
        <v>446</v>
      </c>
      <c r="B4" s="939"/>
      <c r="C4" s="939"/>
      <c r="D4" s="939"/>
      <c r="E4" s="939"/>
      <c r="F4" s="939"/>
      <c r="G4" s="939"/>
      <c r="H4" s="939"/>
      <c r="I4" s="939"/>
      <c r="J4" s="939"/>
      <c r="K4" s="25"/>
      <c r="L4" s="25"/>
      <c r="M4" s="25"/>
    </row>
    <row r="5" spans="1:13" s="4" customFormat="1" ht="15" x14ac:dyDescent="0.35">
      <c r="A5" s="7" t="s">
        <v>98</v>
      </c>
      <c r="B5" s="926">
        <f>'Form B-1'!C2</f>
        <v>0</v>
      </c>
      <c r="C5" s="926"/>
      <c r="D5" s="926"/>
      <c r="E5" s="926"/>
      <c r="F5" s="926"/>
      <c r="G5" s="926"/>
      <c r="H5" s="926"/>
      <c r="I5" s="926"/>
      <c r="J5" s="926"/>
      <c r="K5" s="14"/>
    </row>
    <row r="6" spans="1:13" s="4" customFormat="1" ht="15" x14ac:dyDescent="0.35">
      <c r="A6" s="7" t="s">
        <v>333</v>
      </c>
      <c r="B6" s="926">
        <f>'Form B-1'!C3</f>
        <v>0</v>
      </c>
      <c r="C6" s="926"/>
      <c r="D6" s="926"/>
      <c r="E6" s="926"/>
      <c r="F6" s="926"/>
      <c r="G6" s="926"/>
      <c r="H6" s="926"/>
      <c r="I6" s="926"/>
      <c r="J6" s="926"/>
      <c r="K6" s="14"/>
    </row>
    <row r="9" spans="1:13" ht="15.5" x14ac:dyDescent="0.35">
      <c r="A9" s="940" t="s">
        <v>317</v>
      </c>
      <c r="B9" s="939"/>
      <c r="C9" s="939"/>
      <c r="D9" s="939"/>
      <c r="E9" s="939"/>
      <c r="F9" s="939"/>
      <c r="G9" s="939"/>
      <c r="H9" s="939"/>
      <c r="I9" s="939"/>
      <c r="J9" s="26"/>
      <c r="K9" s="26"/>
      <c r="L9" s="26"/>
      <c r="M9" s="26"/>
    </row>
    <row r="11" spans="1:13" x14ac:dyDescent="0.35">
      <c r="A11" s="27" t="s">
        <v>303</v>
      </c>
    </row>
    <row r="13" spans="1:13" x14ac:dyDescent="0.35">
      <c r="A13" s="98" t="s">
        <v>214</v>
      </c>
      <c r="B13" s="886"/>
      <c r="C13" s="886"/>
      <c r="D13" s="886"/>
      <c r="E13" s="886"/>
    </row>
    <row r="14" spans="1:13" x14ac:dyDescent="0.35">
      <c r="A14" s="98" t="s">
        <v>215</v>
      </c>
      <c r="B14" s="291"/>
      <c r="D14" s="19" t="s">
        <v>286</v>
      </c>
    </row>
    <row r="16" spans="1:13" x14ac:dyDescent="0.35">
      <c r="A16" s="98" t="s">
        <v>217</v>
      </c>
      <c r="B16" s="308">
        <v>0</v>
      </c>
    </row>
    <row r="17" spans="1:10" x14ac:dyDescent="0.35">
      <c r="B17" s="28"/>
    </row>
    <row r="18" spans="1:10" x14ac:dyDescent="0.35">
      <c r="A18" s="29" t="s">
        <v>218</v>
      </c>
    </row>
    <row r="19" spans="1:10" x14ac:dyDescent="0.35">
      <c r="A19" s="29"/>
    </row>
    <row r="20" spans="1:10" x14ac:dyDescent="0.35">
      <c r="A20" s="98" t="s">
        <v>219</v>
      </c>
    </row>
    <row r="22" spans="1:10" ht="27" customHeight="1" x14ac:dyDescent="0.35">
      <c r="B22" s="289"/>
      <c r="C22" s="98" t="s">
        <v>220</v>
      </c>
    </row>
    <row r="23" spans="1:10" ht="26.25" customHeight="1" x14ac:dyDescent="0.35">
      <c r="B23" s="290"/>
      <c r="C23" s="98" t="s">
        <v>221</v>
      </c>
    </row>
    <row r="25" spans="1:10" x14ac:dyDescent="0.35">
      <c r="A25" s="29" t="s">
        <v>320</v>
      </c>
    </row>
    <row r="26" spans="1:10" x14ac:dyDescent="0.35">
      <c r="A26" s="29"/>
    </row>
    <row r="27" spans="1:10" x14ac:dyDescent="0.35">
      <c r="A27" s="98" t="s">
        <v>330</v>
      </c>
      <c r="D27" s="886"/>
      <c r="E27" s="886"/>
    </row>
    <row r="28" spans="1:10" x14ac:dyDescent="0.35">
      <c r="A28" s="98" t="s">
        <v>327</v>
      </c>
      <c r="D28" s="887"/>
      <c r="E28" s="887"/>
    </row>
    <row r="29" spans="1:10" x14ac:dyDescent="0.35">
      <c r="A29" s="98" t="s">
        <v>331</v>
      </c>
      <c r="D29" s="887"/>
      <c r="E29" s="887"/>
    </row>
    <row r="30" spans="1:10" x14ac:dyDescent="0.35">
      <c r="A30" s="29"/>
    </row>
    <row r="32" spans="1:10" ht="24.75" customHeight="1" x14ac:dyDescent="0.35">
      <c r="A32" s="30" t="s">
        <v>222</v>
      </c>
      <c r="B32" s="941" t="s">
        <v>223</v>
      </c>
      <c r="C32" s="942"/>
      <c r="D32" s="942"/>
      <c r="E32" s="942"/>
      <c r="F32" s="942"/>
      <c r="G32" s="942"/>
      <c r="H32" s="942"/>
      <c r="I32" s="942"/>
      <c r="J32" s="942"/>
    </row>
    <row r="33" spans="1:10" x14ac:dyDescent="0.35">
      <c r="A33" s="967"/>
      <c r="B33" s="968"/>
      <c r="C33" s="968"/>
      <c r="D33" s="968"/>
      <c r="E33" s="968"/>
      <c r="F33" s="968"/>
      <c r="G33" s="968"/>
      <c r="H33" s="968"/>
      <c r="I33" s="968"/>
      <c r="J33" s="969"/>
    </row>
    <row r="34" spans="1:10" x14ac:dyDescent="0.35">
      <c r="A34" s="970"/>
      <c r="B34" s="971"/>
      <c r="C34" s="971"/>
      <c r="D34" s="971"/>
      <c r="E34" s="971"/>
      <c r="F34" s="971"/>
      <c r="G34" s="971"/>
      <c r="H34" s="971"/>
      <c r="I34" s="971"/>
      <c r="J34" s="972"/>
    </row>
    <row r="35" spans="1:10" x14ac:dyDescent="0.35">
      <c r="A35" s="970"/>
      <c r="B35" s="971"/>
      <c r="C35" s="971"/>
      <c r="D35" s="971"/>
      <c r="E35" s="971"/>
      <c r="F35" s="971"/>
      <c r="G35" s="971"/>
      <c r="H35" s="971"/>
      <c r="I35" s="971"/>
      <c r="J35" s="972"/>
    </row>
    <row r="36" spans="1:10" x14ac:dyDescent="0.35">
      <c r="A36" s="970"/>
      <c r="B36" s="971"/>
      <c r="C36" s="971"/>
      <c r="D36" s="971"/>
      <c r="E36" s="971"/>
      <c r="F36" s="971"/>
      <c r="G36" s="971"/>
      <c r="H36" s="971"/>
      <c r="I36" s="971"/>
      <c r="J36" s="972"/>
    </row>
    <row r="37" spans="1:10" x14ac:dyDescent="0.35">
      <c r="A37" s="970"/>
      <c r="B37" s="971"/>
      <c r="C37" s="971"/>
      <c r="D37" s="971"/>
      <c r="E37" s="971"/>
      <c r="F37" s="971"/>
      <c r="G37" s="971"/>
      <c r="H37" s="971"/>
      <c r="I37" s="971"/>
      <c r="J37" s="972"/>
    </row>
    <row r="38" spans="1:10" x14ac:dyDescent="0.35">
      <c r="A38" s="970"/>
      <c r="B38" s="971"/>
      <c r="C38" s="971"/>
      <c r="D38" s="971"/>
      <c r="E38" s="971"/>
      <c r="F38" s="971"/>
      <c r="G38" s="971"/>
      <c r="H38" s="971"/>
      <c r="I38" s="971"/>
      <c r="J38" s="972"/>
    </row>
    <row r="39" spans="1:10" x14ac:dyDescent="0.35">
      <c r="A39" s="970"/>
      <c r="B39" s="971"/>
      <c r="C39" s="971"/>
      <c r="D39" s="971"/>
      <c r="E39" s="971"/>
      <c r="F39" s="971"/>
      <c r="G39" s="971"/>
      <c r="H39" s="971"/>
      <c r="I39" s="971"/>
      <c r="J39" s="972"/>
    </row>
    <row r="40" spans="1:10" x14ac:dyDescent="0.35">
      <c r="A40" s="970"/>
      <c r="B40" s="971"/>
      <c r="C40" s="971"/>
      <c r="D40" s="971"/>
      <c r="E40" s="971"/>
      <c r="F40" s="971"/>
      <c r="G40" s="971"/>
      <c r="H40" s="971"/>
      <c r="I40" s="971"/>
      <c r="J40" s="972"/>
    </row>
    <row r="41" spans="1:10" x14ac:dyDescent="0.35">
      <c r="A41" s="970"/>
      <c r="B41" s="971"/>
      <c r="C41" s="971"/>
      <c r="D41" s="971"/>
      <c r="E41" s="971"/>
      <c r="F41" s="971"/>
      <c r="G41" s="971"/>
      <c r="H41" s="971"/>
      <c r="I41" s="971"/>
      <c r="J41" s="972"/>
    </row>
    <row r="42" spans="1:10" x14ac:dyDescent="0.35">
      <c r="A42" s="970"/>
      <c r="B42" s="971"/>
      <c r="C42" s="971"/>
      <c r="D42" s="971"/>
      <c r="E42" s="971"/>
      <c r="F42" s="971"/>
      <c r="G42" s="971"/>
      <c r="H42" s="971"/>
      <c r="I42" s="971"/>
      <c r="J42" s="972"/>
    </row>
    <row r="43" spans="1:10" x14ac:dyDescent="0.35">
      <c r="A43" s="973"/>
      <c r="B43" s="974"/>
      <c r="C43" s="974"/>
      <c r="D43" s="974"/>
      <c r="E43" s="974"/>
      <c r="F43" s="974"/>
      <c r="G43" s="974"/>
      <c r="H43" s="974"/>
      <c r="I43" s="974"/>
      <c r="J43" s="975"/>
    </row>
    <row r="45" spans="1:10" ht="26.25" customHeight="1" x14ac:dyDescent="0.35">
      <c r="A45" s="98" t="s">
        <v>224</v>
      </c>
      <c r="B45" s="290"/>
      <c r="C45" s="173" t="s">
        <v>225</v>
      </c>
      <c r="D45" s="290"/>
      <c r="E45" s="173" t="s">
        <v>226</v>
      </c>
    </row>
    <row r="47" spans="1:10" x14ac:dyDescent="0.35">
      <c r="A47" s="98" t="s">
        <v>227</v>
      </c>
      <c r="C47" s="1" t="s">
        <v>228</v>
      </c>
      <c r="D47" s="886"/>
      <c r="E47" s="886"/>
      <c r="F47" s="886"/>
      <c r="G47" s="886"/>
      <c r="H47" s="886"/>
    </row>
    <row r="48" spans="1:10" x14ac:dyDescent="0.35">
      <c r="C48" s="2" t="s">
        <v>229</v>
      </c>
      <c r="D48" s="887"/>
      <c r="E48" s="887"/>
      <c r="F48" s="887"/>
      <c r="G48" s="887"/>
      <c r="H48" s="887"/>
    </row>
    <row r="49" spans="1:10" x14ac:dyDescent="0.35">
      <c r="C49" s="2" t="s">
        <v>230</v>
      </c>
      <c r="D49" s="887"/>
      <c r="E49" s="887"/>
      <c r="F49" s="887"/>
      <c r="G49" s="887"/>
      <c r="H49" s="887"/>
    </row>
    <row r="50" spans="1:10" x14ac:dyDescent="0.35">
      <c r="C50" s="2" t="s">
        <v>231</v>
      </c>
      <c r="D50" s="887"/>
      <c r="E50" s="887"/>
      <c r="F50" s="887"/>
      <c r="G50" s="887"/>
      <c r="H50" s="887"/>
    </row>
    <row r="51" spans="1:10" x14ac:dyDescent="0.35">
      <c r="C51" s="17"/>
      <c r="D51" s="17"/>
      <c r="E51" s="17"/>
      <c r="F51" s="17"/>
      <c r="G51" s="17"/>
      <c r="H51" s="17"/>
    </row>
    <row r="52" spans="1:10" ht="24.75" customHeight="1" x14ac:dyDescent="0.35">
      <c r="A52" s="98" t="s">
        <v>232</v>
      </c>
      <c r="F52" s="290"/>
      <c r="G52" s="173" t="s">
        <v>225</v>
      </c>
      <c r="H52" s="290"/>
      <c r="I52" s="173" t="s">
        <v>226</v>
      </c>
    </row>
    <row r="53" spans="1:10" x14ac:dyDescent="0.35">
      <c r="B53"/>
      <c r="C53"/>
      <c r="D53"/>
      <c r="E53"/>
    </row>
    <row r="54" spans="1:10" ht="26.25" customHeight="1" x14ac:dyDescent="0.35">
      <c r="A54" s="696" t="s">
        <v>233</v>
      </c>
      <c r="B54" s="928"/>
      <c r="C54" s="1" t="s">
        <v>228</v>
      </c>
      <c r="D54" s="291"/>
      <c r="E54" s="1" t="s">
        <v>234</v>
      </c>
      <c r="F54" s="1" t="s">
        <v>235</v>
      </c>
      <c r="G54" s="886"/>
      <c r="H54" s="886"/>
    </row>
    <row r="55" spans="1:10" x14ac:dyDescent="0.35">
      <c r="C55" s="2" t="s">
        <v>229</v>
      </c>
      <c r="D55" s="293"/>
      <c r="E55" s="2" t="s">
        <v>234</v>
      </c>
      <c r="F55" s="1" t="s">
        <v>235</v>
      </c>
      <c r="G55" s="887"/>
      <c r="H55" s="887"/>
    </row>
    <row r="56" spans="1:10" x14ac:dyDescent="0.35">
      <c r="C56" s="2" t="s">
        <v>230</v>
      </c>
      <c r="D56" s="293"/>
      <c r="E56" s="2" t="s">
        <v>234</v>
      </c>
      <c r="F56" s="1" t="s">
        <v>235</v>
      </c>
      <c r="G56" s="887"/>
      <c r="H56" s="887"/>
    </row>
    <row r="57" spans="1:10" x14ac:dyDescent="0.35">
      <c r="C57" s="31" t="s">
        <v>231</v>
      </c>
      <c r="D57" s="309"/>
      <c r="E57" s="31" t="s">
        <v>234</v>
      </c>
      <c r="F57" s="32" t="s">
        <v>235</v>
      </c>
      <c r="G57" s="927"/>
      <c r="H57" s="927"/>
    </row>
    <row r="58" spans="1:10" ht="15" x14ac:dyDescent="0.35">
      <c r="A58" s="938" t="s">
        <v>446</v>
      </c>
      <c r="B58" s="946"/>
      <c r="C58" s="946"/>
      <c r="D58" s="946"/>
      <c r="E58" s="946"/>
      <c r="F58" s="946"/>
      <c r="G58" s="946"/>
      <c r="H58" s="946"/>
      <c r="I58" s="946"/>
      <c r="J58" s="946"/>
    </row>
    <row r="59" spans="1:10" ht="15" x14ac:dyDescent="0.35">
      <c r="A59" s="7" t="s">
        <v>98</v>
      </c>
      <c r="B59" s="926">
        <f>B5</f>
        <v>0</v>
      </c>
      <c r="C59" s="926"/>
      <c r="D59" s="926"/>
      <c r="E59" s="926"/>
      <c r="F59" s="926"/>
      <c r="G59" s="926"/>
      <c r="H59" s="926"/>
      <c r="I59" s="926"/>
      <c r="J59" s="926"/>
    </row>
    <row r="60" spans="1:10" ht="15" x14ac:dyDescent="0.35">
      <c r="A60" s="7" t="s">
        <v>104</v>
      </c>
      <c r="B60" s="926">
        <f>B6</f>
        <v>0</v>
      </c>
      <c r="C60" s="926"/>
      <c r="D60" s="926"/>
      <c r="E60" s="926"/>
      <c r="F60" s="926"/>
      <c r="G60" s="926"/>
      <c r="H60" s="926"/>
      <c r="I60" s="926"/>
      <c r="J60" s="926"/>
    </row>
    <row r="63" spans="1:10" ht="15.5" x14ac:dyDescent="0.35">
      <c r="A63" s="940" t="s">
        <v>317</v>
      </c>
      <c r="B63" s="939"/>
      <c r="C63" s="939"/>
      <c r="D63" s="939"/>
      <c r="E63" s="939"/>
      <c r="F63" s="939"/>
      <c r="G63" s="939"/>
      <c r="H63" s="939"/>
      <c r="I63" s="939"/>
      <c r="J63" s="26"/>
    </row>
    <row r="65" spans="1:5" x14ac:dyDescent="0.35">
      <c r="A65" s="27" t="s">
        <v>303</v>
      </c>
    </row>
    <row r="67" spans="1:5" x14ac:dyDescent="0.35">
      <c r="A67" s="98" t="s">
        <v>214</v>
      </c>
      <c r="B67" s="886"/>
      <c r="C67" s="886"/>
      <c r="D67" s="886"/>
      <c r="E67" s="886"/>
    </row>
    <row r="68" spans="1:5" x14ac:dyDescent="0.35">
      <c r="A68" s="98" t="s">
        <v>215</v>
      </c>
      <c r="B68" s="291"/>
      <c r="D68" s="19" t="s">
        <v>286</v>
      </c>
    </row>
    <row r="70" spans="1:5" x14ac:dyDescent="0.35">
      <c r="A70" s="98" t="s">
        <v>217</v>
      </c>
      <c r="B70" s="308">
        <v>0</v>
      </c>
    </row>
    <row r="71" spans="1:5" x14ac:dyDescent="0.35">
      <c r="B71" s="28"/>
    </row>
    <row r="72" spans="1:5" x14ac:dyDescent="0.35">
      <c r="A72" s="29" t="s">
        <v>218</v>
      </c>
    </row>
    <row r="73" spans="1:5" x14ac:dyDescent="0.35">
      <c r="A73" s="29"/>
    </row>
    <row r="74" spans="1:5" x14ac:dyDescent="0.35">
      <c r="A74" s="98" t="s">
        <v>219</v>
      </c>
    </row>
    <row r="76" spans="1:5" ht="18.75" customHeight="1" x14ac:dyDescent="0.35">
      <c r="B76" s="289"/>
      <c r="C76" s="98" t="s">
        <v>220</v>
      </c>
    </row>
    <row r="77" spans="1:5" ht="21" customHeight="1" x14ac:dyDescent="0.35">
      <c r="B77" s="290"/>
      <c r="C77" s="98" t="s">
        <v>221</v>
      </c>
    </row>
    <row r="79" spans="1:5" x14ac:dyDescent="0.35">
      <c r="A79" s="29" t="s">
        <v>320</v>
      </c>
    </row>
    <row r="80" spans="1:5" x14ac:dyDescent="0.35">
      <c r="A80" s="29"/>
    </row>
    <row r="81" spans="1:10" x14ac:dyDescent="0.35">
      <c r="A81" s="98" t="s">
        <v>330</v>
      </c>
      <c r="D81" s="886"/>
      <c r="E81" s="886"/>
    </row>
    <row r="82" spans="1:10" x14ac:dyDescent="0.35">
      <c r="A82" s="98" t="s">
        <v>327</v>
      </c>
      <c r="D82" s="887"/>
      <c r="E82" s="887"/>
    </row>
    <row r="83" spans="1:10" x14ac:dyDescent="0.35">
      <c r="A83" s="98" t="s">
        <v>326</v>
      </c>
      <c r="D83" s="887"/>
      <c r="E83" s="887"/>
    </row>
    <row r="84" spans="1:10" x14ac:dyDescent="0.35">
      <c r="A84" s="29"/>
    </row>
    <row r="86" spans="1:10" ht="24" customHeight="1" x14ac:dyDescent="0.35">
      <c r="A86" s="30" t="s">
        <v>222</v>
      </c>
      <c r="B86" s="941" t="s">
        <v>223</v>
      </c>
      <c r="C86" s="942"/>
      <c r="D86" s="942"/>
      <c r="E86" s="942"/>
      <c r="F86" s="942"/>
      <c r="G86" s="942"/>
      <c r="H86" s="942"/>
      <c r="I86" s="942"/>
      <c r="J86" s="942"/>
    </row>
    <row r="87" spans="1:10" x14ac:dyDescent="0.35">
      <c r="A87" s="888"/>
      <c r="B87" s="929"/>
      <c r="C87" s="929"/>
      <c r="D87" s="929"/>
      <c r="E87" s="929"/>
      <c r="F87" s="929"/>
      <c r="G87" s="929"/>
      <c r="H87" s="929"/>
      <c r="I87" s="929"/>
      <c r="J87" s="930"/>
    </row>
    <row r="88" spans="1:10" x14ac:dyDescent="0.35">
      <c r="A88" s="931"/>
      <c r="B88" s="932"/>
      <c r="C88" s="932"/>
      <c r="D88" s="932"/>
      <c r="E88" s="932"/>
      <c r="F88" s="932"/>
      <c r="G88" s="932"/>
      <c r="H88" s="932"/>
      <c r="I88" s="932"/>
      <c r="J88" s="933"/>
    </row>
    <row r="89" spans="1:10" x14ac:dyDescent="0.35">
      <c r="A89" s="931"/>
      <c r="B89" s="932"/>
      <c r="C89" s="932"/>
      <c r="D89" s="932"/>
      <c r="E89" s="932"/>
      <c r="F89" s="932"/>
      <c r="G89" s="932"/>
      <c r="H89" s="932"/>
      <c r="I89" s="932"/>
      <c r="J89" s="933"/>
    </row>
    <row r="90" spans="1:10" x14ac:dyDescent="0.35">
      <c r="A90" s="931"/>
      <c r="B90" s="932"/>
      <c r="C90" s="932"/>
      <c r="D90" s="932"/>
      <c r="E90" s="932"/>
      <c r="F90" s="932"/>
      <c r="G90" s="932"/>
      <c r="H90" s="932"/>
      <c r="I90" s="932"/>
      <c r="J90" s="933"/>
    </row>
    <row r="91" spans="1:10" x14ac:dyDescent="0.35">
      <c r="A91" s="931"/>
      <c r="B91" s="932"/>
      <c r="C91" s="932"/>
      <c r="D91" s="932"/>
      <c r="E91" s="932"/>
      <c r="F91" s="932"/>
      <c r="G91" s="932"/>
      <c r="H91" s="932"/>
      <c r="I91" s="932"/>
      <c r="J91" s="933"/>
    </row>
    <row r="92" spans="1:10" x14ac:dyDescent="0.35">
      <c r="A92" s="931"/>
      <c r="B92" s="932"/>
      <c r="C92" s="932"/>
      <c r="D92" s="932"/>
      <c r="E92" s="932"/>
      <c r="F92" s="932"/>
      <c r="G92" s="932"/>
      <c r="H92" s="932"/>
      <c r="I92" s="932"/>
      <c r="J92" s="933"/>
    </row>
    <row r="93" spans="1:10" x14ac:dyDescent="0.35">
      <c r="A93" s="931"/>
      <c r="B93" s="932"/>
      <c r="C93" s="932"/>
      <c r="D93" s="932"/>
      <c r="E93" s="932"/>
      <c r="F93" s="932"/>
      <c r="G93" s="932"/>
      <c r="H93" s="932"/>
      <c r="I93" s="932"/>
      <c r="J93" s="933"/>
    </row>
    <row r="94" spans="1:10" x14ac:dyDescent="0.35">
      <c r="A94" s="931"/>
      <c r="B94" s="932"/>
      <c r="C94" s="932"/>
      <c r="D94" s="932"/>
      <c r="E94" s="932"/>
      <c r="F94" s="932"/>
      <c r="G94" s="932"/>
      <c r="H94" s="932"/>
      <c r="I94" s="932"/>
      <c r="J94" s="933"/>
    </row>
    <row r="95" spans="1:10" x14ac:dyDescent="0.35">
      <c r="A95" s="931"/>
      <c r="B95" s="932"/>
      <c r="C95" s="932"/>
      <c r="D95" s="932"/>
      <c r="E95" s="932"/>
      <c r="F95" s="932"/>
      <c r="G95" s="932"/>
      <c r="H95" s="932"/>
      <c r="I95" s="932"/>
      <c r="J95" s="933"/>
    </row>
    <row r="96" spans="1:10" x14ac:dyDescent="0.35">
      <c r="A96" s="931"/>
      <c r="B96" s="932"/>
      <c r="C96" s="932"/>
      <c r="D96" s="932"/>
      <c r="E96" s="932"/>
      <c r="F96" s="932"/>
      <c r="G96" s="932"/>
      <c r="H96" s="932"/>
      <c r="I96" s="932"/>
      <c r="J96" s="933"/>
    </row>
    <row r="97" spans="1:10" x14ac:dyDescent="0.35">
      <c r="A97" s="934"/>
      <c r="B97" s="935"/>
      <c r="C97" s="935"/>
      <c r="D97" s="935"/>
      <c r="E97" s="935"/>
      <c r="F97" s="935"/>
      <c r="G97" s="935"/>
      <c r="H97" s="935"/>
      <c r="I97" s="935"/>
      <c r="J97" s="936"/>
    </row>
    <row r="99" spans="1:10" ht="19.5" customHeight="1" x14ac:dyDescent="0.35">
      <c r="A99" s="98" t="s">
        <v>224</v>
      </c>
      <c r="B99" s="290"/>
      <c r="C99" s="173" t="s">
        <v>225</v>
      </c>
      <c r="D99" s="290"/>
      <c r="E99" s="173" t="s">
        <v>226</v>
      </c>
    </row>
    <row r="101" spans="1:10" x14ac:dyDescent="0.35">
      <c r="A101" s="98" t="s">
        <v>227</v>
      </c>
      <c r="C101" s="1" t="s">
        <v>228</v>
      </c>
      <c r="D101" s="886"/>
      <c r="E101" s="886"/>
      <c r="F101" s="886"/>
      <c r="G101" s="886"/>
      <c r="H101" s="886"/>
    </row>
    <row r="102" spans="1:10" x14ac:dyDescent="0.35">
      <c r="C102" s="2" t="s">
        <v>229</v>
      </c>
      <c r="D102" s="887"/>
      <c r="E102" s="887"/>
      <c r="F102" s="887"/>
      <c r="G102" s="887"/>
      <c r="H102" s="887"/>
    </row>
    <row r="103" spans="1:10" x14ac:dyDescent="0.35">
      <c r="C103" s="2" t="s">
        <v>230</v>
      </c>
      <c r="D103" s="887"/>
      <c r="E103" s="887"/>
      <c r="F103" s="887"/>
      <c r="G103" s="887"/>
      <c r="H103" s="887"/>
    </row>
    <row r="104" spans="1:10" x14ac:dyDescent="0.35">
      <c r="C104" s="2" t="s">
        <v>231</v>
      </c>
      <c r="D104" s="887"/>
      <c r="E104" s="887"/>
      <c r="F104" s="887"/>
      <c r="G104" s="887"/>
      <c r="H104" s="887"/>
    </row>
    <row r="105" spans="1:10" x14ac:dyDescent="0.35">
      <c r="C105" s="17"/>
      <c r="D105" s="17"/>
      <c r="E105" s="17"/>
      <c r="F105" s="17"/>
      <c r="G105" s="17"/>
      <c r="H105" s="17"/>
    </row>
    <row r="106" spans="1:10" ht="20.25" customHeight="1" x14ac:dyDescent="0.35">
      <c r="A106" s="98" t="s">
        <v>232</v>
      </c>
      <c r="F106" s="6"/>
      <c r="G106" s="98" t="s">
        <v>225</v>
      </c>
      <c r="H106" s="6"/>
      <c r="I106" s="98" t="s">
        <v>226</v>
      </c>
    </row>
    <row r="107" spans="1:10" x14ac:dyDescent="0.35">
      <c r="B107"/>
      <c r="C107"/>
      <c r="D107"/>
      <c r="E107"/>
    </row>
    <row r="108" spans="1:10" x14ac:dyDescent="0.35">
      <c r="A108" s="696" t="s">
        <v>233</v>
      </c>
      <c r="B108" s="928"/>
      <c r="C108" s="1" t="s">
        <v>228</v>
      </c>
      <c r="D108" s="291"/>
      <c r="E108" s="1" t="s">
        <v>234</v>
      </c>
      <c r="F108" s="1" t="s">
        <v>235</v>
      </c>
      <c r="G108" s="886"/>
      <c r="H108" s="886"/>
    </row>
    <row r="109" spans="1:10" x14ac:dyDescent="0.35">
      <c r="C109" s="2" t="s">
        <v>229</v>
      </c>
      <c r="D109" s="293"/>
      <c r="E109" s="2" t="s">
        <v>234</v>
      </c>
      <c r="F109" s="1" t="s">
        <v>235</v>
      </c>
      <c r="G109" s="887"/>
      <c r="H109" s="887"/>
    </row>
    <row r="110" spans="1:10" x14ac:dyDescent="0.35">
      <c r="C110" s="2" t="s">
        <v>230</v>
      </c>
      <c r="D110" s="293"/>
      <c r="E110" s="2" t="s">
        <v>234</v>
      </c>
      <c r="F110" s="1" t="s">
        <v>235</v>
      </c>
      <c r="G110" s="887"/>
      <c r="H110" s="887"/>
    </row>
    <row r="111" spans="1:10" x14ac:dyDescent="0.35">
      <c r="C111" s="2" t="s">
        <v>231</v>
      </c>
      <c r="D111" s="293"/>
      <c r="E111" s="2" t="s">
        <v>234</v>
      </c>
      <c r="F111" s="1" t="s">
        <v>235</v>
      </c>
      <c r="G111" s="887"/>
      <c r="H111" s="887"/>
    </row>
    <row r="113" spans="1:10" ht="15" x14ac:dyDescent="0.35">
      <c r="A113" s="938" t="s">
        <v>446</v>
      </c>
      <c r="B113" s="946"/>
      <c r="C113" s="946"/>
      <c r="D113" s="946"/>
      <c r="E113" s="946"/>
      <c r="F113" s="946"/>
      <c r="G113" s="946"/>
      <c r="H113" s="946"/>
      <c r="I113" s="946"/>
      <c r="J113" s="946"/>
    </row>
    <row r="114" spans="1:10" ht="15" x14ac:dyDescent="0.35">
      <c r="A114" s="7" t="s">
        <v>98</v>
      </c>
      <c r="B114" s="926">
        <f>B59</f>
        <v>0</v>
      </c>
      <c r="C114" s="926"/>
      <c r="D114" s="926"/>
      <c r="E114" s="926"/>
      <c r="F114" s="926"/>
      <c r="G114" s="926"/>
      <c r="H114" s="926"/>
      <c r="I114" s="926"/>
      <c r="J114" s="926"/>
    </row>
    <row r="115" spans="1:10" ht="15" x14ac:dyDescent="0.35">
      <c r="A115" s="7" t="s">
        <v>104</v>
      </c>
      <c r="B115" s="926">
        <f>B60</f>
        <v>0</v>
      </c>
      <c r="C115" s="926"/>
      <c r="D115" s="926"/>
      <c r="E115" s="926"/>
      <c r="F115" s="926"/>
      <c r="G115" s="926"/>
      <c r="H115" s="926"/>
      <c r="I115" s="926"/>
      <c r="J115" s="926"/>
    </row>
    <row r="117" spans="1:10" ht="15.5" x14ac:dyDescent="0.35">
      <c r="A117" s="940" t="s">
        <v>317</v>
      </c>
      <c r="B117" s="939"/>
      <c r="C117" s="939"/>
      <c r="D117" s="939"/>
      <c r="E117" s="939"/>
      <c r="F117" s="939"/>
      <c r="G117" s="939"/>
      <c r="H117" s="939"/>
      <c r="I117" s="939"/>
      <c r="J117" s="26"/>
    </row>
    <row r="119" spans="1:10" x14ac:dyDescent="0.35">
      <c r="A119" s="27" t="s">
        <v>303</v>
      </c>
    </row>
    <row r="121" spans="1:10" x14ac:dyDescent="0.35">
      <c r="A121" s="98" t="s">
        <v>214</v>
      </c>
      <c r="B121" s="886"/>
      <c r="C121" s="886"/>
      <c r="D121" s="886"/>
      <c r="E121" s="886"/>
    </row>
    <row r="122" spans="1:10" x14ac:dyDescent="0.35">
      <c r="A122" s="98" t="s">
        <v>215</v>
      </c>
      <c r="B122" s="291"/>
      <c r="D122" s="19" t="s">
        <v>286</v>
      </c>
    </row>
    <row r="124" spans="1:10" x14ac:dyDescent="0.35">
      <c r="A124" s="98" t="s">
        <v>217</v>
      </c>
      <c r="B124" s="308">
        <v>0</v>
      </c>
    </row>
    <row r="125" spans="1:10" x14ac:dyDescent="0.35">
      <c r="B125" s="28"/>
    </row>
    <row r="126" spans="1:10" x14ac:dyDescent="0.35">
      <c r="A126" s="29" t="s">
        <v>218</v>
      </c>
    </row>
    <row r="127" spans="1:10" x14ac:dyDescent="0.35">
      <c r="A127" s="29"/>
    </row>
    <row r="128" spans="1:10" x14ac:dyDescent="0.35">
      <c r="A128" s="98" t="s">
        <v>219</v>
      </c>
    </row>
    <row r="130" spans="1:10" ht="19.5" customHeight="1" x14ac:dyDescent="0.35">
      <c r="B130" s="289"/>
      <c r="C130" s="98" t="s">
        <v>220</v>
      </c>
    </row>
    <row r="131" spans="1:10" ht="19.5" customHeight="1" x14ac:dyDescent="0.35">
      <c r="B131" s="290"/>
      <c r="C131" s="98" t="s">
        <v>221</v>
      </c>
    </row>
    <row r="133" spans="1:10" x14ac:dyDescent="0.35">
      <c r="A133" s="29" t="s">
        <v>320</v>
      </c>
    </row>
    <row r="134" spans="1:10" x14ac:dyDescent="0.35">
      <c r="A134" s="29"/>
    </row>
    <row r="135" spans="1:10" x14ac:dyDescent="0.35">
      <c r="A135" s="98" t="s">
        <v>330</v>
      </c>
      <c r="D135" s="886"/>
      <c r="E135" s="886"/>
    </row>
    <row r="136" spans="1:10" x14ac:dyDescent="0.35">
      <c r="A136" s="98" t="s">
        <v>327</v>
      </c>
      <c r="D136" s="887"/>
      <c r="E136" s="887"/>
    </row>
    <row r="137" spans="1:10" x14ac:dyDescent="0.35">
      <c r="A137" s="98" t="s">
        <v>326</v>
      </c>
      <c r="D137" s="887"/>
      <c r="E137" s="887"/>
    </row>
    <row r="138" spans="1:10" x14ac:dyDescent="0.35">
      <c r="A138" s="29"/>
    </row>
    <row r="140" spans="1:10" ht="25.5" customHeight="1" x14ac:dyDescent="0.35">
      <c r="A140" s="30" t="s">
        <v>222</v>
      </c>
      <c r="B140" s="941" t="s">
        <v>223</v>
      </c>
      <c r="C140" s="942"/>
      <c r="D140" s="942"/>
      <c r="E140" s="942"/>
      <c r="F140" s="942"/>
      <c r="G140" s="942"/>
      <c r="H140" s="942"/>
      <c r="I140" s="942"/>
      <c r="J140" s="942"/>
    </row>
    <row r="141" spans="1:10" x14ac:dyDescent="0.35">
      <c r="A141" s="888"/>
      <c r="B141" s="929"/>
      <c r="C141" s="929"/>
      <c r="D141" s="929"/>
      <c r="E141" s="929"/>
      <c r="F141" s="929"/>
      <c r="G141" s="929"/>
      <c r="H141" s="929"/>
      <c r="I141" s="929"/>
      <c r="J141" s="930"/>
    </row>
    <row r="142" spans="1:10" x14ac:dyDescent="0.35">
      <c r="A142" s="931"/>
      <c r="B142" s="932"/>
      <c r="C142" s="932"/>
      <c r="D142" s="932"/>
      <c r="E142" s="932"/>
      <c r="F142" s="932"/>
      <c r="G142" s="932"/>
      <c r="H142" s="932"/>
      <c r="I142" s="932"/>
      <c r="J142" s="933"/>
    </row>
    <row r="143" spans="1:10" x14ac:dyDescent="0.35">
      <c r="A143" s="931"/>
      <c r="B143" s="932"/>
      <c r="C143" s="932"/>
      <c r="D143" s="932"/>
      <c r="E143" s="932"/>
      <c r="F143" s="932"/>
      <c r="G143" s="932"/>
      <c r="H143" s="932"/>
      <c r="I143" s="932"/>
      <c r="J143" s="933"/>
    </row>
    <row r="144" spans="1:10" x14ac:dyDescent="0.35">
      <c r="A144" s="931"/>
      <c r="B144" s="932"/>
      <c r="C144" s="932"/>
      <c r="D144" s="932"/>
      <c r="E144" s="932"/>
      <c r="F144" s="932"/>
      <c r="G144" s="932"/>
      <c r="H144" s="932"/>
      <c r="I144" s="932"/>
      <c r="J144" s="933"/>
    </row>
    <row r="145" spans="1:10" x14ac:dyDescent="0.35">
      <c r="A145" s="931"/>
      <c r="B145" s="932"/>
      <c r="C145" s="932"/>
      <c r="D145" s="932"/>
      <c r="E145" s="932"/>
      <c r="F145" s="932"/>
      <c r="G145" s="932"/>
      <c r="H145" s="932"/>
      <c r="I145" s="932"/>
      <c r="J145" s="933"/>
    </row>
    <row r="146" spans="1:10" x14ac:dyDescent="0.35">
      <c r="A146" s="931"/>
      <c r="B146" s="932"/>
      <c r="C146" s="932"/>
      <c r="D146" s="932"/>
      <c r="E146" s="932"/>
      <c r="F146" s="932"/>
      <c r="G146" s="932"/>
      <c r="H146" s="932"/>
      <c r="I146" s="932"/>
      <c r="J146" s="933"/>
    </row>
    <row r="147" spans="1:10" x14ac:dyDescent="0.35">
      <c r="A147" s="931"/>
      <c r="B147" s="932"/>
      <c r="C147" s="932"/>
      <c r="D147" s="932"/>
      <c r="E147" s="932"/>
      <c r="F147" s="932"/>
      <c r="G147" s="932"/>
      <c r="H147" s="932"/>
      <c r="I147" s="932"/>
      <c r="J147" s="933"/>
    </row>
    <row r="148" spans="1:10" x14ac:dyDescent="0.35">
      <c r="A148" s="931"/>
      <c r="B148" s="932"/>
      <c r="C148" s="932"/>
      <c r="D148" s="932"/>
      <c r="E148" s="932"/>
      <c r="F148" s="932"/>
      <c r="G148" s="932"/>
      <c r="H148" s="932"/>
      <c r="I148" s="932"/>
      <c r="J148" s="933"/>
    </row>
    <row r="149" spans="1:10" x14ac:dyDescent="0.35">
      <c r="A149" s="931"/>
      <c r="B149" s="932"/>
      <c r="C149" s="932"/>
      <c r="D149" s="932"/>
      <c r="E149" s="932"/>
      <c r="F149" s="932"/>
      <c r="G149" s="932"/>
      <c r="H149" s="932"/>
      <c r="I149" s="932"/>
      <c r="J149" s="933"/>
    </row>
    <row r="150" spans="1:10" x14ac:dyDescent="0.35">
      <c r="A150" s="931"/>
      <c r="B150" s="932"/>
      <c r="C150" s="932"/>
      <c r="D150" s="932"/>
      <c r="E150" s="932"/>
      <c r="F150" s="932"/>
      <c r="G150" s="932"/>
      <c r="H150" s="932"/>
      <c r="I150" s="932"/>
      <c r="J150" s="933"/>
    </row>
    <row r="151" spans="1:10" x14ac:dyDescent="0.35">
      <c r="A151" s="934"/>
      <c r="B151" s="935"/>
      <c r="C151" s="935"/>
      <c r="D151" s="935"/>
      <c r="E151" s="935"/>
      <c r="F151" s="935"/>
      <c r="G151" s="935"/>
      <c r="H151" s="935"/>
      <c r="I151" s="935"/>
      <c r="J151" s="936"/>
    </row>
    <row r="153" spans="1:10" ht="22.5" customHeight="1" x14ac:dyDescent="0.35">
      <c r="A153" s="98" t="s">
        <v>224</v>
      </c>
      <c r="B153" s="290"/>
      <c r="C153" s="173" t="s">
        <v>225</v>
      </c>
      <c r="D153" s="290"/>
      <c r="E153" s="173" t="s">
        <v>226</v>
      </c>
    </row>
    <row r="155" spans="1:10" x14ac:dyDescent="0.35">
      <c r="A155" s="98" t="s">
        <v>227</v>
      </c>
      <c r="C155" s="1" t="s">
        <v>228</v>
      </c>
      <c r="D155" s="886"/>
      <c r="E155" s="886"/>
      <c r="F155" s="886"/>
      <c r="G155" s="886"/>
      <c r="H155" s="886"/>
    </row>
    <row r="156" spans="1:10" x14ac:dyDescent="0.35">
      <c r="C156" s="2" t="s">
        <v>229</v>
      </c>
      <c r="D156" s="887"/>
      <c r="E156" s="887"/>
      <c r="F156" s="887"/>
      <c r="G156" s="887"/>
      <c r="H156" s="887"/>
    </row>
    <row r="157" spans="1:10" x14ac:dyDescent="0.35">
      <c r="C157" s="2" t="s">
        <v>230</v>
      </c>
      <c r="D157" s="887"/>
      <c r="E157" s="887"/>
      <c r="F157" s="887"/>
      <c r="G157" s="887"/>
      <c r="H157" s="887"/>
    </row>
    <row r="158" spans="1:10" x14ac:dyDescent="0.35">
      <c r="C158" s="2" t="s">
        <v>231</v>
      </c>
      <c r="D158" s="887"/>
      <c r="E158" s="887"/>
      <c r="F158" s="887"/>
      <c r="G158" s="887"/>
      <c r="H158" s="887"/>
    </row>
    <row r="159" spans="1:10" x14ac:dyDescent="0.35">
      <c r="C159" s="17"/>
      <c r="D159" s="17"/>
      <c r="E159" s="17"/>
      <c r="F159" s="17"/>
      <c r="G159" s="17"/>
      <c r="H159" s="17"/>
    </row>
    <row r="160" spans="1:10" ht="21.75" customHeight="1" x14ac:dyDescent="0.35">
      <c r="A160" s="98" t="s">
        <v>232</v>
      </c>
      <c r="F160" s="290"/>
      <c r="G160" s="173" t="s">
        <v>225</v>
      </c>
      <c r="H160" s="290"/>
      <c r="I160" s="173" t="s">
        <v>226</v>
      </c>
    </row>
    <row r="161" spans="1:10" x14ac:dyDescent="0.35">
      <c r="B161"/>
      <c r="C161"/>
      <c r="D161"/>
      <c r="E161"/>
    </row>
    <row r="162" spans="1:10" x14ac:dyDescent="0.35">
      <c r="A162" s="696" t="s">
        <v>233</v>
      </c>
      <c r="B162" s="928"/>
      <c r="C162" s="1" t="s">
        <v>228</v>
      </c>
      <c r="D162" s="291"/>
      <c r="E162" s="1" t="s">
        <v>234</v>
      </c>
      <c r="F162" s="1" t="s">
        <v>235</v>
      </c>
      <c r="G162" s="886"/>
      <c r="H162" s="886"/>
    </row>
    <row r="163" spans="1:10" x14ac:dyDescent="0.35">
      <c r="C163" s="2" t="s">
        <v>229</v>
      </c>
      <c r="D163" s="293"/>
      <c r="E163" s="2" t="s">
        <v>234</v>
      </c>
      <c r="F163" s="1" t="s">
        <v>235</v>
      </c>
      <c r="G163" s="887"/>
      <c r="H163" s="887"/>
    </row>
    <row r="164" spans="1:10" x14ac:dyDescent="0.35">
      <c r="C164" s="2" t="s">
        <v>230</v>
      </c>
      <c r="D164" s="293"/>
      <c r="E164" s="2" t="s">
        <v>234</v>
      </c>
      <c r="F164" s="1" t="s">
        <v>235</v>
      </c>
      <c r="G164" s="887"/>
      <c r="H164" s="887"/>
    </row>
    <row r="165" spans="1:10" x14ac:dyDescent="0.35">
      <c r="C165" s="2" t="s">
        <v>231</v>
      </c>
      <c r="D165" s="293"/>
      <c r="E165" s="2" t="s">
        <v>234</v>
      </c>
      <c r="F165" s="1" t="s">
        <v>235</v>
      </c>
      <c r="G165" s="887"/>
      <c r="H165" s="887"/>
    </row>
    <row r="167" spans="1:10" ht="15" x14ac:dyDescent="0.35">
      <c r="A167" s="938" t="s">
        <v>446</v>
      </c>
      <c r="B167" s="946"/>
      <c r="C167" s="946"/>
      <c r="D167" s="946"/>
      <c r="E167" s="946"/>
      <c r="F167" s="946"/>
      <c r="G167" s="946"/>
      <c r="H167" s="946"/>
      <c r="I167" s="946"/>
      <c r="J167" s="946"/>
    </row>
    <row r="168" spans="1:10" ht="15" x14ac:dyDescent="0.35">
      <c r="A168" s="7" t="s">
        <v>98</v>
      </c>
      <c r="B168" s="926">
        <f>B114</f>
        <v>0</v>
      </c>
      <c r="C168" s="926"/>
      <c r="D168" s="926"/>
      <c r="E168" s="926"/>
      <c r="F168" s="926"/>
      <c r="G168" s="926"/>
      <c r="H168" s="926"/>
      <c r="I168" s="926"/>
      <c r="J168" s="926"/>
    </row>
    <row r="169" spans="1:10" ht="15" x14ac:dyDescent="0.35">
      <c r="A169" s="7" t="s">
        <v>104</v>
      </c>
      <c r="B169" s="926">
        <f>B115</f>
        <v>0</v>
      </c>
      <c r="C169" s="926"/>
      <c r="D169" s="926"/>
      <c r="E169" s="926"/>
      <c r="F169" s="926"/>
      <c r="G169" s="926"/>
      <c r="H169" s="926"/>
      <c r="I169" s="926"/>
      <c r="J169" s="926"/>
    </row>
    <row r="171" spans="1:10" ht="15.5" x14ac:dyDescent="0.35">
      <c r="A171" s="940" t="s">
        <v>317</v>
      </c>
      <c r="B171" s="939"/>
      <c r="C171" s="939"/>
      <c r="D171" s="939"/>
      <c r="E171" s="939"/>
      <c r="F171" s="939"/>
      <c r="G171" s="939"/>
      <c r="H171" s="939"/>
      <c r="I171" s="939"/>
      <c r="J171" s="26"/>
    </row>
    <row r="173" spans="1:10" x14ac:dyDescent="0.35">
      <c r="A173" s="27" t="s">
        <v>303</v>
      </c>
    </row>
    <row r="175" spans="1:10" x14ac:dyDescent="0.35">
      <c r="A175" s="98" t="s">
        <v>214</v>
      </c>
      <c r="B175" s="886"/>
      <c r="C175" s="886"/>
      <c r="D175" s="886"/>
      <c r="E175" s="886"/>
    </row>
    <row r="176" spans="1:10" x14ac:dyDescent="0.35">
      <c r="A176" s="98" t="s">
        <v>215</v>
      </c>
      <c r="B176" s="291"/>
      <c r="D176" s="19" t="s">
        <v>286</v>
      </c>
    </row>
    <row r="178" spans="1:5" x14ac:dyDescent="0.35">
      <c r="A178" s="98" t="s">
        <v>217</v>
      </c>
      <c r="B178" s="308">
        <v>0</v>
      </c>
    </row>
    <row r="179" spans="1:5" x14ac:dyDescent="0.35">
      <c r="B179" s="28"/>
    </row>
    <row r="180" spans="1:5" x14ac:dyDescent="0.35">
      <c r="A180" s="29" t="s">
        <v>218</v>
      </c>
    </row>
    <row r="181" spans="1:5" x14ac:dyDescent="0.35">
      <c r="A181" s="29"/>
    </row>
    <row r="182" spans="1:5" x14ac:dyDescent="0.35">
      <c r="A182" s="98" t="s">
        <v>219</v>
      </c>
    </row>
    <row r="184" spans="1:5" ht="18.75" customHeight="1" x14ac:dyDescent="0.35">
      <c r="B184" s="289"/>
      <c r="C184" s="98" t="s">
        <v>220</v>
      </c>
    </row>
    <row r="185" spans="1:5" ht="20.25" customHeight="1" x14ac:dyDescent="0.35">
      <c r="B185" s="290"/>
      <c r="C185" s="98" t="s">
        <v>221</v>
      </c>
    </row>
    <row r="187" spans="1:5" x14ac:dyDescent="0.35">
      <c r="A187" s="29" t="s">
        <v>329</v>
      </c>
    </row>
    <row r="188" spans="1:5" x14ac:dyDescent="0.35">
      <c r="A188" s="29"/>
    </row>
    <row r="189" spans="1:5" x14ac:dyDescent="0.35">
      <c r="A189" s="98" t="s">
        <v>324</v>
      </c>
      <c r="D189" s="886"/>
      <c r="E189" s="886"/>
    </row>
    <row r="190" spans="1:5" x14ac:dyDescent="0.35">
      <c r="A190" s="98" t="s">
        <v>325</v>
      </c>
      <c r="D190" s="887"/>
      <c r="E190" s="887"/>
    </row>
    <row r="191" spans="1:5" x14ac:dyDescent="0.35">
      <c r="A191" s="98" t="s">
        <v>326</v>
      </c>
      <c r="D191" s="887"/>
      <c r="E191" s="887"/>
    </row>
    <row r="192" spans="1:5" x14ac:dyDescent="0.35">
      <c r="A192" s="29"/>
    </row>
    <row r="194" spans="1:10" ht="27" customHeight="1" x14ac:dyDescent="0.35">
      <c r="A194" s="30" t="s">
        <v>222</v>
      </c>
      <c r="B194" s="941" t="s">
        <v>223</v>
      </c>
      <c r="C194" s="942"/>
      <c r="D194" s="942"/>
      <c r="E194" s="942"/>
      <c r="F194" s="942"/>
      <c r="G194" s="942"/>
      <c r="H194" s="942"/>
      <c r="I194" s="942"/>
      <c r="J194" s="942"/>
    </row>
    <row r="195" spans="1:10" x14ac:dyDescent="0.35">
      <c r="A195" s="888"/>
      <c r="B195" s="929"/>
      <c r="C195" s="929"/>
      <c r="D195" s="929"/>
      <c r="E195" s="929"/>
      <c r="F195" s="929"/>
      <c r="G195" s="929"/>
      <c r="H195" s="929"/>
      <c r="I195" s="929"/>
      <c r="J195" s="930"/>
    </row>
    <row r="196" spans="1:10" x14ac:dyDescent="0.35">
      <c r="A196" s="931"/>
      <c r="B196" s="932"/>
      <c r="C196" s="932"/>
      <c r="D196" s="932"/>
      <c r="E196" s="932"/>
      <c r="F196" s="932"/>
      <c r="G196" s="932"/>
      <c r="H196" s="932"/>
      <c r="I196" s="932"/>
      <c r="J196" s="933"/>
    </row>
    <row r="197" spans="1:10" x14ac:dyDescent="0.35">
      <c r="A197" s="931"/>
      <c r="B197" s="932"/>
      <c r="C197" s="932"/>
      <c r="D197" s="932"/>
      <c r="E197" s="932"/>
      <c r="F197" s="932"/>
      <c r="G197" s="932"/>
      <c r="H197" s="932"/>
      <c r="I197" s="932"/>
      <c r="J197" s="933"/>
    </row>
    <row r="198" spans="1:10" x14ac:dyDescent="0.35">
      <c r="A198" s="931"/>
      <c r="B198" s="932"/>
      <c r="C198" s="932"/>
      <c r="D198" s="932"/>
      <c r="E198" s="932"/>
      <c r="F198" s="932"/>
      <c r="G198" s="932"/>
      <c r="H198" s="932"/>
      <c r="I198" s="932"/>
      <c r="J198" s="933"/>
    </row>
    <row r="199" spans="1:10" x14ac:dyDescent="0.35">
      <c r="A199" s="931"/>
      <c r="B199" s="932"/>
      <c r="C199" s="932"/>
      <c r="D199" s="932"/>
      <c r="E199" s="932"/>
      <c r="F199" s="932"/>
      <c r="G199" s="932"/>
      <c r="H199" s="932"/>
      <c r="I199" s="932"/>
      <c r="J199" s="933"/>
    </row>
    <row r="200" spans="1:10" x14ac:dyDescent="0.35">
      <c r="A200" s="931"/>
      <c r="B200" s="932"/>
      <c r="C200" s="932"/>
      <c r="D200" s="932"/>
      <c r="E200" s="932"/>
      <c r="F200" s="932"/>
      <c r="G200" s="932"/>
      <c r="H200" s="932"/>
      <c r="I200" s="932"/>
      <c r="J200" s="933"/>
    </row>
    <row r="201" spans="1:10" x14ac:dyDescent="0.35">
      <c r="A201" s="931"/>
      <c r="B201" s="932"/>
      <c r="C201" s="932"/>
      <c r="D201" s="932"/>
      <c r="E201" s="932"/>
      <c r="F201" s="932"/>
      <c r="G201" s="932"/>
      <c r="H201" s="932"/>
      <c r="I201" s="932"/>
      <c r="J201" s="933"/>
    </row>
    <row r="202" spans="1:10" x14ac:dyDescent="0.35">
      <c r="A202" s="931"/>
      <c r="B202" s="932"/>
      <c r="C202" s="932"/>
      <c r="D202" s="932"/>
      <c r="E202" s="932"/>
      <c r="F202" s="932"/>
      <c r="G202" s="932"/>
      <c r="H202" s="932"/>
      <c r="I202" s="932"/>
      <c r="J202" s="933"/>
    </row>
    <row r="203" spans="1:10" x14ac:dyDescent="0.35">
      <c r="A203" s="931"/>
      <c r="B203" s="932"/>
      <c r="C203" s="932"/>
      <c r="D203" s="932"/>
      <c r="E203" s="932"/>
      <c r="F203" s="932"/>
      <c r="G203" s="932"/>
      <c r="H203" s="932"/>
      <c r="I203" s="932"/>
      <c r="J203" s="933"/>
    </row>
    <row r="204" spans="1:10" x14ac:dyDescent="0.35">
      <c r="A204" s="931"/>
      <c r="B204" s="932"/>
      <c r="C204" s="932"/>
      <c r="D204" s="932"/>
      <c r="E204" s="932"/>
      <c r="F204" s="932"/>
      <c r="G204" s="932"/>
      <c r="H204" s="932"/>
      <c r="I204" s="932"/>
      <c r="J204" s="933"/>
    </row>
    <row r="205" spans="1:10" x14ac:dyDescent="0.35">
      <c r="A205" s="934"/>
      <c r="B205" s="935"/>
      <c r="C205" s="935"/>
      <c r="D205" s="935"/>
      <c r="E205" s="935"/>
      <c r="F205" s="935"/>
      <c r="G205" s="935"/>
      <c r="H205" s="935"/>
      <c r="I205" s="935"/>
      <c r="J205" s="936"/>
    </row>
    <row r="207" spans="1:10" ht="19.5" customHeight="1" x14ac:dyDescent="0.35">
      <c r="A207" s="98" t="s">
        <v>224</v>
      </c>
      <c r="B207" s="290"/>
      <c r="C207" s="173" t="s">
        <v>225</v>
      </c>
      <c r="D207" s="290"/>
      <c r="E207" s="173" t="s">
        <v>226</v>
      </c>
    </row>
    <row r="209" spans="1:9" x14ac:dyDescent="0.35">
      <c r="A209" s="98" t="s">
        <v>227</v>
      </c>
      <c r="C209" s="1" t="s">
        <v>228</v>
      </c>
      <c r="D209" s="886"/>
      <c r="E209" s="886"/>
      <c r="F209" s="886"/>
      <c r="G209" s="886"/>
      <c r="H209" s="886"/>
    </row>
    <row r="210" spans="1:9" x14ac:dyDescent="0.35">
      <c r="C210" s="2" t="s">
        <v>229</v>
      </c>
      <c r="D210" s="887"/>
      <c r="E210" s="887"/>
      <c r="F210" s="887"/>
      <c r="G210" s="887"/>
      <c r="H210" s="887"/>
    </row>
    <row r="211" spans="1:9" x14ac:dyDescent="0.35">
      <c r="C211" s="2" t="s">
        <v>230</v>
      </c>
      <c r="D211" s="887"/>
      <c r="E211" s="887"/>
      <c r="F211" s="887"/>
      <c r="G211" s="887"/>
      <c r="H211" s="887"/>
    </row>
    <row r="212" spans="1:9" x14ac:dyDescent="0.35">
      <c r="C212" s="2" t="s">
        <v>231</v>
      </c>
      <c r="D212" s="887"/>
      <c r="E212" s="887"/>
      <c r="F212" s="887"/>
      <c r="G212" s="887"/>
      <c r="H212" s="887"/>
    </row>
    <row r="213" spans="1:9" x14ac:dyDescent="0.35">
      <c r="C213" s="17"/>
      <c r="D213" s="17"/>
      <c r="E213" s="17"/>
      <c r="F213" s="17"/>
      <c r="G213" s="17"/>
      <c r="H213" s="17"/>
    </row>
    <row r="214" spans="1:9" ht="19.5" customHeight="1" x14ac:dyDescent="0.35">
      <c r="A214" s="98" t="s">
        <v>232</v>
      </c>
      <c r="F214" s="290"/>
      <c r="G214" s="173" t="s">
        <v>225</v>
      </c>
      <c r="H214" s="290"/>
      <c r="I214" s="173" t="s">
        <v>226</v>
      </c>
    </row>
    <row r="215" spans="1:9" x14ac:dyDescent="0.35">
      <c r="B215"/>
      <c r="C215"/>
      <c r="D215"/>
      <c r="E215"/>
    </row>
    <row r="216" spans="1:9" x14ac:dyDescent="0.35">
      <c r="A216" s="696" t="s">
        <v>233</v>
      </c>
      <c r="B216" s="928"/>
      <c r="C216" s="1" t="s">
        <v>228</v>
      </c>
      <c r="D216" s="291"/>
      <c r="E216" s="1" t="s">
        <v>234</v>
      </c>
      <c r="F216" s="1" t="s">
        <v>235</v>
      </c>
      <c r="G216" s="886"/>
      <c r="H216" s="886"/>
    </row>
    <row r="217" spans="1:9" x14ac:dyDescent="0.35">
      <c r="C217" s="2" t="s">
        <v>229</v>
      </c>
      <c r="D217" s="293"/>
      <c r="E217" s="2" t="s">
        <v>234</v>
      </c>
      <c r="F217" s="1" t="s">
        <v>235</v>
      </c>
      <c r="G217" s="887"/>
      <c r="H217" s="887"/>
    </row>
    <row r="218" spans="1:9" x14ac:dyDescent="0.35">
      <c r="C218" s="2" t="s">
        <v>230</v>
      </c>
      <c r="D218" s="293"/>
      <c r="E218" s="2" t="s">
        <v>234</v>
      </c>
      <c r="F218" s="1" t="s">
        <v>235</v>
      </c>
      <c r="G218" s="887"/>
      <c r="H218" s="887"/>
    </row>
    <row r="219" spans="1:9" x14ac:dyDescent="0.35">
      <c r="C219" s="31" t="s">
        <v>231</v>
      </c>
      <c r="D219" s="309"/>
      <c r="E219" s="31" t="s">
        <v>234</v>
      </c>
      <c r="F219" s="32" t="s">
        <v>235</v>
      </c>
      <c r="G219" s="927"/>
      <c r="H219" s="927"/>
    </row>
    <row r="220" spans="1:9" s="451" customFormat="1" x14ac:dyDescent="0.35"/>
  </sheetData>
  <sheetProtection algorithmName="SHA-512" hashValue="JcCflAbuQfmVytirJYvY2bC0gTfrO+GKjwdL7TGVTU7yezEovsUSSoKxqmcH3qQlko69xfSPNUPSX8T43lWozQ==" saltValue="Bps2AQKITUP/F0beNf1dqw==" spinCount="100000" sheet="1" objects="1" scenarios="1" insertRows="0"/>
  <mergeCells count="77">
    <mergeCell ref="A1:J3"/>
    <mergeCell ref="A4:J4"/>
    <mergeCell ref="A9:I9"/>
    <mergeCell ref="B32:J32"/>
    <mergeCell ref="A33:J43"/>
    <mergeCell ref="B13:E13"/>
    <mergeCell ref="D27:E27"/>
    <mergeCell ref="D28:E28"/>
    <mergeCell ref="D29:E29"/>
    <mergeCell ref="B5:J5"/>
    <mergeCell ref="B6:J6"/>
    <mergeCell ref="A58:J58"/>
    <mergeCell ref="A54:B54"/>
    <mergeCell ref="B140:J140"/>
    <mergeCell ref="A63:I63"/>
    <mergeCell ref="A87:J97"/>
    <mergeCell ref="B86:J86"/>
    <mergeCell ref="A113:J113"/>
    <mergeCell ref="A117:I117"/>
    <mergeCell ref="G55:H55"/>
    <mergeCell ref="G56:H56"/>
    <mergeCell ref="G57:H57"/>
    <mergeCell ref="B67:E67"/>
    <mergeCell ref="D81:E81"/>
    <mergeCell ref="D82:E82"/>
    <mergeCell ref="D83:E83"/>
    <mergeCell ref="D101:H101"/>
    <mergeCell ref="D47:H47"/>
    <mergeCell ref="D48:H48"/>
    <mergeCell ref="D49:H49"/>
    <mergeCell ref="D50:H50"/>
    <mergeCell ref="G54:H54"/>
    <mergeCell ref="D210:H210"/>
    <mergeCell ref="D211:H211"/>
    <mergeCell ref="D102:H102"/>
    <mergeCell ref="D103:H103"/>
    <mergeCell ref="D104:H104"/>
    <mergeCell ref="G108:H108"/>
    <mergeCell ref="G109:H109"/>
    <mergeCell ref="A141:J151"/>
    <mergeCell ref="G110:H110"/>
    <mergeCell ref="G111:H111"/>
    <mergeCell ref="B121:E121"/>
    <mergeCell ref="D135:E135"/>
    <mergeCell ref="D158:H158"/>
    <mergeCell ref="G162:H162"/>
    <mergeCell ref="D136:E136"/>
    <mergeCell ref="D137:E137"/>
    <mergeCell ref="G217:H217"/>
    <mergeCell ref="G218:H218"/>
    <mergeCell ref="G219:H219"/>
    <mergeCell ref="G165:H165"/>
    <mergeCell ref="A167:J167"/>
    <mergeCell ref="A171:I171"/>
    <mergeCell ref="D212:H212"/>
    <mergeCell ref="G216:H216"/>
    <mergeCell ref="B175:E175"/>
    <mergeCell ref="D189:E189"/>
    <mergeCell ref="D190:E190"/>
    <mergeCell ref="D191:E191"/>
    <mergeCell ref="A216:B216"/>
    <mergeCell ref="B194:J194"/>
    <mergeCell ref="A195:J205"/>
    <mergeCell ref="D209:H209"/>
    <mergeCell ref="B169:J169"/>
    <mergeCell ref="B59:J59"/>
    <mergeCell ref="B60:J60"/>
    <mergeCell ref="B114:J114"/>
    <mergeCell ref="B115:J115"/>
    <mergeCell ref="B168:J168"/>
    <mergeCell ref="G163:H163"/>
    <mergeCell ref="G164:H164"/>
    <mergeCell ref="A162:B162"/>
    <mergeCell ref="A108:B108"/>
    <mergeCell ref="D155:H155"/>
    <mergeCell ref="D156:H156"/>
    <mergeCell ref="D157:H157"/>
  </mergeCells>
  <phoneticPr fontId="19" type="noConversion"/>
  <pageMargins left="0.75" right="0.75" top="1" bottom="1" header="0.5" footer="0.5"/>
  <pageSetup scale="73" orientation="portrait" r:id="rId1"/>
  <headerFooter alignWithMargins="0">
    <oddFooter>&amp;LMaryland Department of Transportation
Maryland Transit Administration
Office of Local Transit Support&amp;C&amp;D&amp;R&amp;F
&amp;A</oddFooter>
  </headerFooter>
  <rowBreaks count="3" manualBreakCount="3">
    <brk id="57" max="10" man="1"/>
    <brk id="112" max="10" man="1"/>
    <brk id="166" max="10" man="1"/>
  </rowBreaks>
  <colBreaks count="1" manualBreakCount="1">
    <brk id="11" min="3" max="219"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127000</xdr:colOff>
                    <xdr:row>21</xdr:row>
                    <xdr:rowOff>69850</xdr:rowOff>
                  </from>
                  <to>
                    <xdr:col>1</xdr:col>
                    <xdr:colOff>431800</xdr:colOff>
                    <xdr:row>21</xdr:row>
                    <xdr:rowOff>285750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127000</xdr:colOff>
                    <xdr:row>22</xdr:row>
                    <xdr:rowOff>69850</xdr:rowOff>
                  </from>
                  <to>
                    <xdr:col>1</xdr:col>
                    <xdr:colOff>431800</xdr:colOff>
                    <xdr:row>22</xdr:row>
                    <xdr:rowOff>285750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127000</xdr:colOff>
                    <xdr:row>44</xdr:row>
                    <xdr:rowOff>69850</xdr:rowOff>
                  </from>
                  <to>
                    <xdr:col>1</xdr:col>
                    <xdr:colOff>431800</xdr:colOff>
                    <xdr:row>44</xdr:row>
                    <xdr:rowOff>285750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127000</xdr:colOff>
                    <xdr:row>44</xdr:row>
                    <xdr:rowOff>69850</xdr:rowOff>
                  </from>
                  <to>
                    <xdr:col>3</xdr:col>
                    <xdr:colOff>431800</xdr:colOff>
                    <xdr:row>44</xdr:row>
                    <xdr:rowOff>285750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7</xdr:col>
                    <xdr:colOff>127000</xdr:colOff>
                    <xdr:row>51</xdr:row>
                    <xdr:rowOff>69850</xdr:rowOff>
                  </from>
                  <to>
                    <xdr:col>7</xdr:col>
                    <xdr:colOff>431800</xdr:colOff>
                    <xdr:row>51</xdr:row>
                    <xdr:rowOff>285750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5</xdr:col>
                    <xdr:colOff>127000</xdr:colOff>
                    <xdr:row>51</xdr:row>
                    <xdr:rowOff>69850</xdr:rowOff>
                  </from>
                  <to>
                    <xdr:col>5</xdr:col>
                    <xdr:colOff>431800</xdr:colOff>
                    <xdr:row>51</xdr:row>
                    <xdr:rowOff>285750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127000</xdr:colOff>
                    <xdr:row>75</xdr:row>
                    <xdr:rowOff>69850</xdr:rowOff>
                  </from>
                  <to>
                    <xdr:col>1</xdr:col>
                    <xdr:colOff>431800</xdr:colOff>
                    <xdr:row>76</xdr:row>
                    <xdr:rowOff>50800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xdr:col>
                    <xdr:colOff>127000</xdr:colOff>
                    <xdr:row>76</xdr:row>
                    <xdr:rowOff>69850</xdr:rowOff>
                  </from>
                  <to>
                    <xdr:col>1</xdr:col>
                    <xdr:colOff>431800</xdr:colOff>
                    <xdr:row>77</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127000</xdr:colOff>
                    <xdr:row>98</xdr:row>
                    <xdr:rowOff>69850</xdr:rowOff>
                  </from>
                  <to>
                    <xdr:col>1</xdr:col>
                    <xdr:colOff>431800</xdr:colOff>
                    <xdr:row>99</xdr:row>
                    <xdr:rowOff>38100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127000</xdr:colOff>
                    <xdr:row>98</xdr:row>
                    <xdr:rowOff>69850</xdr:rowOff>
                  </from>
                  <to>
                    <xdr:col>3</xdr:col>
                    <xdr:colOff>431800</xdr:colOff>
                    <xdr:row>99</xdr:row>
                    <xdr:rowOff>38100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7</xdr:col>
                    <xdr:colOff>127000</xdr:colOff>
                    <xdr:row>105</xdr:row>
                    <xdr:rowOff>69850</xdr:rowOff>
                  </from>
                  <to>
                    <xdr:col>7</xdr:col>
                    <xdr:colOff>431800</xdr:colOff>
                    <xdr:row>106</xdr:row>
                    <xdr:rowOff>31750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5</xdr:col>
                    <xdr:colOff>127000</xdr:colOff>
                    <xdr:row>105</xdr:row>
                    <xdr:rowOff>69850</xdr:rowOff>
                  </from>
                  <to>
                    <xdr:col>5</xdr:col>
                    <xdr:colOff>431800</xdr:colOff>
                    <xdr:row>106</xdr:row>
                    <xdr:rowOff>31750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xdr:col>
                    <xdr:colOff>127000</xdr:colOff>
                    <xdr:row>129</xdr:row>
                    <xdr:rowOff>69850</xdr:rowOff>
                  </from>
                  <to>
                    <xdr:col>1</xdr:col>
                    <xdr:colOff>431800</xdr:colOff>
                    <xdr:row>130</xdr:row>
                    <xdr:rowOff>38100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xdr:col>
                    <xdr:colOff>127000</xdr:colOff>
                    <xdr:row>130</xdr:row>
                    <xdr:rowOff>69850</xdr:rowOff>
                  </from>
                  <to>
                    <xdr:col>1</xdr:col>
                    <xdr:colOff>431800</xdr:colOff>
                    <xdr:row>131</xdr:row>
                    <xdr:rowOff>38100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127000</xdr:colOff>
                    <xdr:row>152</xdr:row>
                    <xdr:rowOff>69850</xdr:rowOff>
                  </from>
                  <to>
                    <xdr:col>1</xdr:col>
                    <xdr:colOff>431800</xdr:colOff>
                    <xdr:row>153</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127000</xdr:colOff>
                    <xdr:row>152</xdr:row>
                    <xdr:rowOff>69850</xdr:rowOff>
                  </from>
                  <to>
                    <xdr:col>3</xdr:col>
                    <xdr:colOff>431800</xdr:colOff>
                    <xdr:row>153</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7</xdr:col>
                    <xdr:colOff>127000</xdr:colOff>
                    <xdr:row>159</xdr:row>
                    <xdr:rowOff>69850</xdr:rowOff>
                  </from>
                  <to>
                    <xdr:col>7</xdr:col>
                    <xdr:colOff>431800</xdr:colOff>
                    <xdr:row>160</xdr:row>
                    <xdr:rowOff>12700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5</xdr:col>
                    <xdr:colOff>127000</xdr:colOff>
                    <xdr:row>159</xdr:row>
                    <xdr:rowOff>69850</xdr:rowOff>
                  </from>
                  <to>
                    <xdr:col>5</xdr:col>
                    <xdr:colOff>431800</xdr:colOff>
                    <xdr:row>160</xdr:row>
                    <xdr:rowOff>12700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xdr:col>
                    <xdr:colOff>127000</xdr:colOff>
                    <xdr:row>183</xdr:row>
                    <xdr:rowOff>69850</xdr:rowOff>
                  </from>
                  <to>
                    <xdr:col>1</xdr:col>
                    <xdr:colOff>431800</xdr:colOff>
                    <xdr:row>184</xdr:row>
                    <xdr:rowOff>50800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xdr:col>
                    <xdr:colOff>127000</xdr:colOff>
                    <xdr:row>184</xdr:row>
                    <xdr:rowOff>69850</xdr:rowOff>
                  </from>
                  <to>
                    <xdr:col>1</xdr:col>
                    <xdr:colOff>431800</xdr:colOff>
                    <xdr:row>185</xdr:row>
                    <xdr:rowOff>31750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xdr:col>
                    <xdr:colOff>127000</xdr:colOff>
                    <xdr:row>206</xdr:row>
                    <xdr:rowOff>69850</xdr:rowOff>
                  </from>
                  <to>
                    <xdr:col>1</xdr:col>
                    <xdr:colOff>431800</xdr:colOff>
                    <xdr:row>207</xdr:row>
                    <xdr:rowOff>38100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127000</xdr:colOff>
                    <xdr:row>206</xdr:row>
                    <xdr:rowOff>69850</xdr:rowOff>
                  </from>
                  <to>
                    <xdr:col>3</xdr:col>
                    <xdr:colOff>431800</xdr:colOff>
                    <xdr:row>207</xdr:row>
                    <xdr:rowOff>38100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7</xdr:col>
                    <xdr:colOff>127000</xdr:colOff>
                    <xdr:row>213</xdr:row>
                    <xdr:rowOff>69850</xdr:rowOff>
                  </from>
                  <to>
                    <xdr:col>7</xdr:col>
                    <xdr:colOff>431800</xdr:colOff>
                    <xdr:row>214</xdr:row>
                    <xdr:rowOff>38100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5</xdr:col>
                    <xdr:colOff>127000</xdr:colOff>
                    <xdr:row>213</xdr:row>
                    <xdr:rowOff>69850</xdr:rowOff>
                  </from>
                  <to>
                    <xdr:col>5</xdr:col>
                    <xdr:colOff>431800</xdr:colOff>
                    <xdr:row>214</xdr:row>
                    <xdr:rowOff>38100</xdr:rowOff>
                  </to>
                </anchor>
              </controlPr>
            </control>
          </mc:Choice>
        </mc:AlternateContent>
      </controls>
    </mc:Choice>
  </mc:AlternateConten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74"/>
  <sheetViews>
    <sheetView zoomScaleNormal="100" workbookViewId="0">
      <selection activeCell="J9" sqref="J9"/>
    </sheetView>
  </sheetViews>
  <sheetFormatPr defaultColWidth="9.1796875" defaultRowHeight="13" x14ac:dyDescent="0.3"/>
  <cols>
    <col min="1" max="1" width="4.26953125" style="423" customWidth="1"/>
    <col min="2" max="2" width="4.54296875" style="423" customWidth="1"/>
    <col min="3" max="3" width="7" style="423" customWidth="1"/>
    <col min="4" max="4" width="6" style="423" bestFit="1" customWidth="1"/>
    <col min="5" max="5" width="6" style="423" customWidth="1"/>
    <col min="6" max="6" width="11.26953125" style="423" customWidth="1"/>
    <col min="7" max="7" width="9.81640625" style="423" customWidth="1"/>
    <col min="8" max="8" width="9.1796875" style="423"/>
    <col min="9" max="9" width="9.81640625" style="423" customWidth="1"/>
    <col min="10" max="10" width="34.453125" style="423" customWidth="1"/>
    <col min="11" max="16384" width="9.1796875" style="423"/>
  </cols>
  <sheetData>
    <row r="1" spans="1:10" ht="14" x14ac:dyDescent="0.3">
      <c r="A1" s="330" t="s">
        <v>446</v>
      </c>
      <c r="B1" s="330"/>
      <c r="C1" s="331"/>
      <c r="D1" s="331"/>
      <c r="E1" s="331"/>
      <c r="F1" s="331"/>
      <c r="G1" s="331"/>
      <c r="H1" s="331"/>
      <c r="I1" s="331"/>
      <c r="J1" s="331"/>
    </row>
    <row r="2" spans="1:10" ht="14.25" customHeight="1" x14ac:dyDescent="0.3">
      <c r="A2" s="332" t="s">
        <v>98</v>
      </c>
      <c r="B2" s="332"/>
      <c r="C2" s="333"/>
      <c r="D2" s="334"/>
      <c r="E2" s="334"/>
      <c r="F2" s="976">
        <f>'Form B-1'!C2</f>
        <v>0</v>
      </c>
      <c r="G2" s="976"/>
      <c r="H2" s="976"/>
      <c r="I2" s="976"/>
      <c r="J2" s="976"/>
    </row>
    <row r="3" spans="1:10" ht="14.25" customHeight="1" x14ac:dyDescent="0.3">
      <c r="A3" s="332" t="s">
        <v>333</v>
      </c>
      <c r="B3" s="332"/>
      <c r="C3" s="333"/>
      <c r="D3" s="333"/>
      <c r="E3" s="334"/>
      <c r="F3" s="976">
        <f>'Form B-1'!C3</f>
        <v>0</v>
      </c>
      <c r="G3" s="976"/>
      <c r="H3" s="976"/>
      <c r="I3" s="976"/>
      <c r="J3" s="976"/>
    </row>
    <row r="4" spans="1:10" x14ac:dyDescent="0.3">
      <c r="A4" s="337"/>
      <c r="B4" s="337"/>
      <c r="C4" s="338"/>
      <c r="D4" s="338"/>
      <c r="E4" s="338"/>
      <c r="F4" s="338"/>
      <c r="G4" s="338"/>
      <c r="H4" s="334"/>
      <c r="I4" s="334"/>
      <c r="J4" s="339"/>
    </row>
    <row r="5" spans="1:10" ht="15.5" x14ac:dyDescent="0.35">
      <c r="A5" s="854" t="s">
        <v>171</v>
      </c>
      <c r="B5" s="854"/>
      <c r="C5" s="854"/>
      <c r="D5" s="854"/>
      <c r="E5" s="854"/>
      <c r="F5" s="854"/>
      <c r="G5" s="854"/>
      <c r="H5" s="854"/>
      <c r="I5" s="854"/>
      <c r="J5" s="854"/>
    </row>
    <row r="7" spans="1:10" x14ac:dyDescent="0.3">
      <c r="A7" s="340" t="s">
        <v>478</v>
      </c>
      <c r="B7" s="340"/>
    </row>
    <row r="8" spans="1:10" x14ac:dyDescent="0.3">
      <c r="A8" s="340" t="s">
        <v>285</v>
      </c>
    </row>
    <row r="9" spans="1:10" s="371" customFormat="1" ht="26.25" customHeight="1" x14ac:dyDescent="0.3">
      <c r="B9" s="441" t="s">
        <v>172</v>
      </c>
      <c r="C9" s="853"/>
      <c r="D9" s="853"/>
      <c r="E9" s="441" t="s">
        <v>173</v>
      </c>
      <c r="F9" s="281"/>
      <c r="J9" s="442"/>
    </row>
    <row r="10" spans="1:10" s="371" customFormat="1" x14ac:dyDescent="0.3">
      <c r="B10" s="441"/>
      <c r="C10" s="449"/>
      <c r="E10" s="441"/>
      <c r="F10" s="476"/>
      <c r="I10" s="441"/>
      <c r="J10" s="442"/>
    </row>
    <row r="11" spans="1:10" s="371" customFormat="1" ht="29.25" customHeight="1" x14ac:dyDescent="0.3">
      <c r="A11" s="855" t="s">
        <v>174</v>
      </c>
      <c r="B11" s="856"/>
      <c r="C11" s="856"/>
      <c r="D11" s="282"/>
      <c r="E11" s="282"/>
      <c r="F11" s="282"/>
      <c r="G11" s="282"/>
      <c r="H11" s="282"/>
      <c r="I11" s="282"/>
      <c r="J11" s="282"/>
    </row>
    <row r="12" spans="1:10" s="371" customFormat="1" x14ac:dyDescent="0.3">
      <c r="D12" s="282"/>
      <c r="E12" s="282"/>
      <c r="F12" s="282"/>
      <c r="G12" s="282"/>
      <c r="H12" s="282"/>
      <c r="I12" s="282"/>
      <c r="J12" s="282"/>
    </row>
    <row r="13" spans="1:10" s="371" customFormat="1" x14ac:dyDescent="0.3">
      <c r="D13" s="282"/>
      <c r="E13" s="282"/>
      <c r="F13" s="282"/>
      <c r="G13" s="282"/>
      <c r="H13" s="282"/>
      <c r="I13" s="282"/>
      <c r="J13" s="282"/>
    </row>
    <row r="14" spans="1:10" s="371" customFormat="1" x14ac:dyDescent="0.3">
      <c r="D14" s="282"/>
      <c r="E14" s="282"/>
      <c r="F14" s="282"/>
      <c r="G14" s="282"/>
      <c r="H14" s="282"/>
      <c r="I14" s="282"/>
      <c r="J14" s="282"/>
    </row>
    <row r="15" spans="1:10" x14ac:dyDescent="0.3">
      <c r="A15" s="340" t="s">
        <v>175</v>
      </c>
    </row>
    <row r="16" spans="1:10" x14ac:dyDescent="0.3">
      <c r="A16" s="340"/>
    </row>
    <row r="17" spans="1:10" s="422" customFormat="1" ht="20.149999999999999" customHeight="1" x14ac:dyDescent="0.25">
      <c r="A17" s="851" t="s">
        <v>176</v>
      </c>
      <c r="B17" s="852"/>
      <c r="C17" s="852"/>
      <c r="D17" s="852"/>
      <c r="E17" s="852"/>
      <c r="F17" s="852"/>
      <c r="G17" s="852"/>
      <c r="H17" s="852"/>
      <c r="I17" s="852"/>
      <c r="J17" s="283"/>
    </row>
    <row r="18" spans="1:10" s="422" customFormat="1" ht="20.149999999999999" customHeight="1" x14ac:dyDescent="0.25">
      <c r="A18" s="851" t="s">
        <v>307</v>
      </c>
      <c r="B18" s="852"/>
      <c r="C18" s="852"/>
      <c r="D18" s="852"/>
      <c r="E18" s="852"/>
      <c r="F18" s="852"/>
      <c r="G18" s="852"/>
      <c r="H18" s="852"/>
      <c r="I18" s="859"/>
      <c r="J18" s="283"/>
    </row>
    <row r="19" spans="1:10" s="422" customFormat="1" ht="20.149999999999999" customHeight="1" x14ac:dyDescent="0.25">
      <c r="A19" s="851" t="s">
        <v>177</v>
      </c>
      <c r="B19" s="852"/>
      <c r="C19" s="852"/>
      <c r="D19" s="852"/>
      <c r="E19" s="852"/>
      <c r="F19" s="852"/>
      <c r="G19" s="852"/>
      <c r="H19" s="852"/>
      <c r="I19" s="852"/>
      <c r="J19" s="283"/>
    </row>
    <row r="20" spans="1:10" s="422" customFormat="1" ht="20.149999999999999" customHeight="1" x14ac:dyDescent="0.25">
      <c r="A20" s="851" t="s">
        <v>272</v>
      </c>
      <c r="B20" s="852"/>
      <c r="C20" s="852"/>
      <c r="D20" s="852"/>
      <c r="E20" s="852"/>
      <c r="F20" s="852"/>
      <c r="G20" s="852"/>
      <c r="H20" s="852"/>
      <c r="I20" s="852"/>
      <c r="J20" s="283"/>
    </row>
    <row r="21" spans="1:10" s="422" customFormat="1" ht="20.149999999999999" customHeight="1" x14ac:dyDescent="0.25">
      <c r="A21" s="851" t="s">
        <v>273</v>
      </c>
      <c r="B21" s="857"/>
      <c r="C21" s="857"/>
      <c r="D21" s="857"/>
      <c r="E21" s="857"/>
      <c r="F21" s="857"/>
      <c r="G21" s="857"/>
      <c r="H21" s="857"/>
      <c r="I21" s="858"/>
      <c r="J21" s="369"/>
    </row>
    <row r="22" spans="1:10" s="422" customFormat="1" ht="20.149999999999999" customHeight="1" x14ac:dyDescent="0.25">
      <c r="A22" s="851" t="s">
        <v>178</v>
      </c>
      <c r="B22" s="852"/>
      <c r="C22" s="852"/>
      <c r="D22" s="852"/>
      <c r="E22" s="852"/>
      <c r="F22" s="852"/>
      <c r="G22" s="852"/>
      <c r="H22" s="852"/>
      <c r="I22" s="852"/>
      <c r="J22" s="370"/>
    </row>
    <row r="23" spans="1:10" s="422" customFormat="1" ht="20.149999999999999" customHeight="1" x14ac:dyDescent="0.25">
      <c r="A23" s="851" t="s">
        <v>179</v>
      </c>
      <c r="B23" s="852"/>
      <c r="C23" s="852"/>
      <c r="D23" s="852"/>
      <c r="E23" s="852"/>
      <c r="F23" s="852"/>
      <c r="G23" s="852"/>
      <c r="H23" s="852"/>
      <c r="I23" s="852"/>
      <c r="J23" s="370"/>
    </row>
    <row r="24" spans="1:10" s="422" customFormat="1" ht="20.149999999999999" customHeight="1" x14ac:dyDescent="0.25">
      <c r="A24" s="851" t="s">
        <v>180</v>
      </c>
      <c r="B24" s="852"/>
      <c r="C24" s="852"/>
      <c r="D24" s="852"/>
      <c r="E24" s="852"/>
      <c r="F24" s="852"/>
      <c r="G24" s="852"/>
      <c r="H24" s="852"/>
      <c r="I24" s="852"/>
      <c r="J24" s="284" t="s">
        <v>351</v>
      </c>
    </row>
    <row r="25" spans="1:10" s="422" customFormat="1" ht="20.149999999999999" customHeight="1" x14ac:dyDescent="0.25">
      <c r="A25" s="851" t="s">
        <v>181</v>
      </c>
      <c r="B25" s="852"/>
      <c r="C25" s="852"/>
      <c r="D25" s="852"/>
      <c r="E25" s="852"/>
      <c r="F25" s="852"/>
      <c r="G25" s="852"/>
      <c r="H25" s="852"/>
      <c r="I25" s="852"/>
      <c r="J25" s="285"/>
    </row>
    <row r="26" spans="1:10" s="422" customFormat="1" ht="30" customHeight="1" x14ac:dyDescent="0.25">
      <c r="A26" s="851" t="s">
        <v>182</v>
      </c>
      <c r="B26" s="852"/>
      <c r="C26" s="852"/>
      <c r="D26" s="852"/>
      <c r="E26" s="852"/>
      <c r="F26" s="852"/>
      <c r="G26" s="852"/>
      <c r="H26" s="852"/>
      <c r="I26" s="852" t="e">
        <f>E25/E24</f>
        <v>#DIV/0!</v>
      </c>
      <c r="J26" s="344" t="e">
        <f>J25/J24</f>
        <v>#VALUE!</v>
      </c>
    </row>
    <row r="27" spans="1:10" s="422" customFormat="1" ht="20.149999999999999" customHeight="1" x14ac:dyDescent="0.25">
      <c r="A27" s="851" t="s">
        <v>183</v>
      </c>
      <c r="B27" s="852"/>
      <c r="C27" s="852"/>
      <c r="D27" s="852"/>
      <c r="E27" s="852"/>
      <c r="F27" s="852"/>
      <c r="G27" s="852"/>
      <c r="H27" s="852"/>
      <c r="I27" s="852" t="e">
        <f>I26*12</f>
        <v>#DIV/0!</v>
      </c>
      <c r="J27" s="344" t="e">
        <f>J26*12</f>
        <v>#VALUE!</v>
      </c>
    </row>
    <row r="28" spans="1:10" s="422" customFormat="1" ht="20.149999999999999" customHeight="1" x14ac:dyDescent="0.25">
      <c r="A28" s="851" t="s">
        <v>184</v>
      </c>
      <c r="B28" s="852"/>
      <c r="C28" s="852"/>
      <c r="D28" s="852"/>
      <c r="E28" s="852"/>
      <c r="F28" s="852"/>
      <c r="G28" s="852"/>
      <c r="H28" s="852"/>
      <c r="I28" s="852" t="e">
        <f>E25+I27</f>
        <v>#DIV/0!</v>
      </c>
      <c r="J28" s="344" t="e">
        <f>J25+J27</f>
        <v>#VALUE!</v>
      </c>
    </row>
    <row r="29" spans="1:10" s="422" customFormat="1" ht="30" customHeight="1" x14ac:dyDescent="0.25">
      <c r="A29" s="851" t="s">
        <v>185</v>
      </c>
      <c r="B29" s="852"/>
      <c r="C29" s="852"/>
      <c r="D29" s="852"/>
      <c r="E29" s="852"/>
      <c r="F29" s="852"/>
      <c r="G29" s="852"/>
      <c r="H29" s="852"/>
      <c r="I29" s="852">
        <f>E24+12</f>
        <v>12</v>
      </c>
      <c r="J29" s="353" t="e">
        <f>J24+12</f>
        <v>#VALUE!</v>
      </c>
    </row>
    <row r="30" spans="1:10" s="422" customFormat="1" ht="30" customHeight="1" x14ac:dyDescent="0.25">
      <c r="A30" s="851" t="s">
        <v>186</v>
      </c>
      <c r="B30" s="852"/>
      <c r="C30" s="852"/>
      <c r="D30" s="852"/>
      <c r="E30" s="852"/>
      <c r="F30" s="852"/>
      <c r="G30" s="852"/>
      <c r="H30" s="852"/>
      <c r="I30" s="852" t="e">
        <f>I27/12</f>
        <v>#DIV/0!</v>
      </c>
      <c r="J30" s="345" t="e">
        <f>J29/12</f>
        <v>#VALUE!</v>
      </c>
    </row>
    <row r="31" spans="1:10" s="422" customFormat="1" ht="30" customHeight="1" x14ac:dyDescent="0.25">
      <c r="A31" s="851" t="s">
        <v>187</v>
      </c>
      <c r="B31" s="868"/>
      <c r="C31" s="868"/>
      <c r="D31" s="868"/>
      <c r="E31" s="868"/>
      <c r="F31" s="868"/>
      <c r="G31" s="868"/>
      <c r="H31" s="868"/>
      <c r="I31" s="869"/>
      <c r="J31" s="287">
        <v>0</v>
      </c>
    </row>
    <row r="32" spans="1:10" s="422" customFormat="1" ht="30" customHeight="1" x14ac:dyDescent="0.25">
      <c r="A32" s="851" t="s">
        <v>188</v>
      </c>
      <c r="B32" s="868"/>
      <c r="C32" s="868"/>
      <c r="D32" s="868"/>
      <c r="E32" s="868"/>
      <c r="F32" s="868"/>
      <c r="G32" s="868"/>
      <c r="H32" s="868"/>
      <c r="I32" s="869"/>
      <c r="J32" s="288">
        <v>0</v>
      </c>
    </row>
    <row r="33" spans="1:10" s="422" customFormat="1" ht="30" customHeight="1" x14ac:dyDescent="0.25">
      <c r="A33" s="851" t="s">
        <v>189</v>
      </c>
      <c r="B33" s="852"/>
      <c r="C33" s="852"/>
      <c r="D33" s="852"/>
      <c r="E33" s="852"/>
      <c r="F33" s="852"/>
      <c r="G33" s="852"/>
      <c r="H33" s="852"/>
      <c r="I33" s="852">
        <f>I29/12</f>
        <v>1</v>
      </c>
      <c r="J33" s="346" t="e">
        <f>J30-J31</f>
        <v>#VALUE!</v>
      </c>
    </row>
    <row r="34" spans="1:10" s="422" customFormat="1" ht="30" customHeight="1" x14ac:dyDescent="0.25">
      <c r="A34" s="851" t="s">
        <v>190</v>
      </c>
      <c r="B34" s="852"/>
      <c r="C34" s="852"/>
      <c r="D34" s="852"/>
      <c r="E34" s="852"/>
      <c r="F34" s="852"/>
      <c r="G34" s="852"/>
      <c r="H34" s="852"/>
      <c r="I34" s="852" t="e">
        <f>I30/12</f>
        <v>#DIV/0!</v>
      </c>
      <c r="J34" s="344" t="e">
        <f>J28-J32</f>
        <v>#VALUE!</v>
      </c>
    </row>
    <row r="35" spans="1:10" s="422" customFormat="1" ht="30" customHeight="1" x14ac:dyDescent="0.25">
      <c r="A35" s="368"/>
      <c r="B35" s="368"/>
      <c r="C35" s="368"/>
      <c r="D35" s="368"/>
      <c r="E35" s="368"/>
      <c r="F35" s="368"/>
      <c r="G35" s="368"/>
      <c r="H35" s="368"/>
      <c r="I35" s="368"/>
      <c r="J35" s="347"/>
    </row>
    <row r="36" spans="1:10" s="478" customFormat="1" ht="30" customHeight="1" x14ac:dyDescent="0.3">
      <c r="A36" s="982" t="s">
        <v>362</v>
      </c>
      <c r="B36" s="982"/>
      <c r="C36" s="982"/>
      <c r="D36" s="982"/>
      <c r="E36" s="982"/>
      <c r="F36" s="982"/>
      <c r="G36" s="984"/>
      <c r="H36" s="984"/>
      <c r="I36" s="367"/>
      <c r="J36" s="477"/>
    </row>
    <row r="37" spans="1:10" s="371" customFormat="1" ht="25.5" customHeight="1" x14ac:dyDescent="0.3">
      <c r="A37" s="983" t="s">
        <v>363</v>
      </c>
      <c r="B37" s="983"/>
      <c r="C37" s="983"/>
      <c r="D37" s="983"/>
      <c r="E37" s="983"/>
      <c r="F37" s="983"/>
      <c r="G37" s="985"/>
      <c r="H37" s="985"/>
      <c r="I37" s="479"/>
    </row>
    <row r="38" spans="1:10" s="371" customFormat="1" x14ac:dyDescent="0.3">
      <c r="A38" s="479" t="s">
        <v>282</v>
      </c>
    </row>
    <row r="39" spans="1:10" s="371" customFormat="1" ht="21" customHeight="1" x14ac:dyDescent="0.3">
      <c r="A39" s="282"/>
      <c r="B39" s="354"/>
      <c r="C39" s="355" t="s">
        <v>280</v>
      </c>
      <c r="D39" s="282"/>
      <c r="E39" s="356"/>
      <c r="F39" s="355" t="s">
        <v>281</v>
      </c>
      <c r="G39" s="853"/>
      <c r="H39" s="853"/>
    </row>
    <row r="40" spans="1:10" s="371" customFormat="1" x14ac:dyDescent="0.3"/>
    <row r="41" spans="1:10" s="371" customFormat="1" ht="24.75" customHeight="1" x14ac:dyDescent="0.3">
      <c r="A41" s="980" t="s">
        <v>191</v>
      </c>
      <c r="B41" s="903"/>
      <c r="C41" s="903"/>
      <c r="D41" s="903"/>
      <c r="E41" s="903"/>
      <c r="F41" s="903"/>
      <c r="G41" s="903"/>
      <c r="H41" s="903"/>
      <c r="I41" s="903"/>
      <c r="J41" s="903"/>
    </row>
    <row r="42" spans="1:10" s="371" customFormat="1" ht="21" customHeight="1" x14ac:dyDescent="0.3">
      <c r="A42" s="282"/>
      <c r="B42" s="354"/>
      <c r="C42" s="355" t="s">
        <v>192</v>
      </c>
      <c r="D42" s="282"/>
      <c r="E42" s="356"/>
      <c r="F42" s="355" t="s">
        <v>193</v>
      </c>
      <c r="G42" s="282"/>
      <c r="H42" s="282"/>
      <c r="I42" s="282"/>
      <c r="J42" s="282"/>
    </row>
    <row r="43" spans="1:10" s="371" customFormat="1" ht="18" customHeight="1" x14ac:dyDescent="0.3">
      <c r="A43" s="282"/>
      <c r="B43" s="354"/>
      <c r="C43" s="355" t="s">
        <v>194</v>
      </c>
      <c r="D43" s="282"/>
      <c r="E43" s="356"/>
      <c r="F43" s="355" t="s">
        <v>195</v>
      </c>
      <c r="G43" s="357"/>
      <c r="H43" s="357"/>
      <c r="I43" s="357"/>
      <c r="J43" s="357"/>
    </row>
    <row r="44" spans="1:10" s="371" customFormat="1" x14ac:dyDescent="0.3">
      <c r="C44" s="447"/>
    </row>
    <row r="45" spans="1:10" s="371" customFormat="1" x14ac:dyDescent="0.3">
      <c r="A45" s="479" t="s">
        <v>196</v>
      </c>
      <c r="B45" s="479"/>
      <c r="C45" s="447"/>
      <c r="G45" s="479" t="s">
        <v>320</v>
      </c>
    </row>
    <row r="46" spans="1:10" s="371" customFormat="1" ht="21" customHeight="1" x14ac:dyDescent="0.3">
      <c r="A46" s="282"/>
      <c r="B46" s="354"/>
      <c r="C46" s="355" t="s">
        <v>197</v>
      </c>
      <c r="D46" s="282"/>
      <c r="E46" s="282"/>
      <c r="F46" s="282"/>
      <c r="H46" s="445"/>
      <c r="I46" s="446" t="s">
        <v>321</v>
      </c>
      <c r="J46" s="420"/>
    </row>
    <row r="47" spans="1:10" s="371" customFormat="1" ht="19.5" customHeight="1" x14ac:dyDescent="0.3">
      <c r="A47" s="282"/>
      <c r="B47" s="354"/>
      <c r="C47" s="355" t="s">
        <v>274</v>
      </c>
      <c r="D47" s="282"/>
      <c r="E47" s="282"/>
      <c r="F47" s="282"/>
      <c r="H47" s="445"/>
      <c r="I47" s="446" t="s">
        <v>322</v>
      </c>
      <c r="J47" s="420"/>
    </row>
    <row r="48" spans="1:10" s="371" customFormat="1" ht="20.25" customHeight="1" x14ac:dyDescent="0.3">
      <c r="C48" s="447"/>
      <c r="H48" s="441"/>
      <c r="I48" s="446" t="s">
        <v>323</v>
      </c>
      <c r="J48" s="420"/>
    </row>
    <row r="49" spans="1:10" s="371" customFormat="1" ht="15.75" customHeight="1" x14ac:dyDescent="0.3">
      <c r="A49" s="479" t="s">
        <v>198</v>
      </c>
      <c r="B49" s="479"/>
    </row>
    <row r="50" spans="1:10" s="371" customFormat="1" ht="52.5" customHeight="1" x14ac:dyDescent="0.3">
      <c r="A50" s="977" t="s">
        <v>199</v>
      </c>
      <c r="B50" s="978"/>
      <c r="C50" s="978"/>
      <c r="D50" s="978"/>
      <c r="E50" s="978"/>
      <c r="F50" s="978"/>
      <c r="G50" s="978"/>
      <c r="H50" s="979"/>
      <c r="I50" s="979"/>
      <c r="J50" s="979"/>
    </row>
    <row r="51" spans="1:10" s="371" customFormat="1" x14ac:dyDescent="0.3">
      <c r="A51" s="450" t="s">
        <v>200</v>
      </c>
      <c r="B51" s="449"/>
      <c r="C51" s="862"/>
      <c r="D51" s="862"/>
      <c r="E51" s="449"/>
      <c r="F51" s="449"/>
      <c r="G51" s="450" t="s">
        <v>201</v>
      </c>
      <c r="H51" s="862"/>
      <c r="I51" s="862"/>
    </row>
    <row r="52" spans="1:10" s="371" customFormat="1" ht="18.75" customHeight="1" x14ac:dyDescent="0.3">
      <c r="A52" s="981"/>
      <c r="B52" s="981"/>
      <c r="C52" s="981"/>
      <c r="D52" s="981"/>
      <c r="E52" s="981"/>
      <c r="F52" s="981"/>
      <c r="G52" s="981"/>
      <c r="H52" s="981"/>
      <c r="I52" s="981"/>
      <c r="J52" s="981"/>
    </row>
    <row r="53" spans="1:10" s="371" customFormat="1" ht="18.75" customHeight="1" x14ac:dyDescent="0.3">
      <c r="A53" s="862"/>
      <c r="B53" s="862"/>
      <c r="C53" s="862"/>
      <c r="D53" s="862"/>
      <c r="E53" s="862"/>
      <c r="F53" s="862"/>
      <c r="G53" s="862"/>
      <c r="H53" s="862"/>
      <c r="I53" s="862"/>
      <c r="J53" s="862"/>
    </row>
    <row r="54" spans="1:10" s="371" customFormat="1" ht="18.75" customHeight="1" x14ac:dyDescent="0.3">
      <c r="A54" s="862"/>
      <c r="B54" s="862"/>
      <c r="C54" s="862"/>
      <c r="D54" s="862"/>
      <c r="E54" s="862"/>
      <c r="F54" s="862"/>
      <c r="G54" s="862"/>
      <c r="H54" s="862"/>
      <c r="I54" s="862"/>
      <c r="J54" s="862"/>
    </row>
    <row r="55" spans="1:10" s="371" customFormat="1" ht="18.75" customHeight="1" x14ac:dyDescent="0.3">
      <c r="A55" s="862"/>
      <c r="B55" s="862"/>
      <c r="C55" s="862"/>
      <c r="D55" s="862"/>
      <c r="E55" s="862"/>
      <c r="F55" s="862"/>
      <c r="G55" s="862"/>
      <c r="H55" s="862"/>
      <c r="I55" s="862"/>
      <c r="J55" s="862"/>
    </row>
    <row r="57" spans="1:10" ht="14" x14ac:dyDescent="0.3">
      <c r="A57" s="350" t="s">
        <v>202</v>
      </c>
      <c r="B57" s="351"/>
      <c r="C57" s="351"/>
    </row>
    <row r="58" spans="1:10" x14ac:dyDescent="0.3">
      <c r="A58" s="351" t="s">
        <v>359</v>
      </c>
      <c r="B58" s="351"/>
      <c r="C58" s="351"/>
    </row>
    <row r="59" spans="1:10" ht="14" x14ac:dyDescent="0.3">
      <c r="A59" s="352"/>
      <c r="B59" s="351"/>
      <c r="C59" s="351"/>
    </row>
    <row r="60" spans="1:10" x14ac:dyDescent="0.3">
      <c r="A60" s="877" t="s">
        <v>204</v>
      </c>
      <c r="B60" s="878"/>
      <c r="C60" s="878"/>
      <c r="D60" s="878"/>
      <c r="E60" s="877" t="s">
        <v>201</v>
      </c>
      <c r="F60" s="878"/>
      <c r="G60" s="879" t="s">
        <v>205</v>
      </c>
      <c r="H60" s="880"/>
      <c r="I60" s="880"/>
      <c r="J60" s="881"/>
    </row>
    <row r="61" spans="1:10" x14ac:dyDescent="0.3">
      <c r="A61" s="882" t="s">
        <v>206</v>
      </c>
      <c r="B61" s="883"/>
      <c r="C61" s="883"/>
      <c r="D61" s="883"/>
      <c r="E61" s="882"/>
      <c r="F61" s="883"/>
      <c r="G61" s="884" t="s">
        <v>207</v>
      </c>
      <c r="H61" s="860"/>
      <c r="I61" s="860"/>
      <c r="J61" s="885"/>
    </row>
    <row r="62" spans="1:10" ht="66" customHeight="1" x14ac:dyDescent="0.3">
      <c r="A62" s="873">
        <v>5</v>
      </c>
      <c r="B62" s="874"/>
      <c r="C62" s="874"/>
      <c r="D62" s="874"/>
      <c r="E62" s="873" t="s">
        <v>208</v>
      </c>
      <c r="F62" s="874"/>
      <c r="G62" s="875" t="s">
        <v>334</v>
      </c>
      <c r="H62" s="876"/>
      <c r="I62" s="876"/>
      <c r="J62" s="876"/>
    </row>
    <row r="63" spans="1:10" ht="66" customHeight="1" x14ac:dyDescent="0.3">
      <c r="A63" s="873">
        <v>4</v>
      </c>
      <c r="B63" s="874"/>
      <c r="C63" s="874"/>
      <c r="D63" s="874"/>
      <c r="E63" s="873" t="s">
        <v>209</v>
      </c>
      <c r="F63" s="874"/>
      <c r="G63" s="875" t="s">
        <v>335</v>
      </c>
      <c r="H63" s="876"/>
      <c r="I63" s="876"/>
      <c r="J63" s="876"/>
    </row>
    <row r="64" spans="1:10" ht="69" customHeight="1" x14ac:dyDescent="0.3">
      <c r="A64" s="873">
        <v>3</v>
      </c>
      <c r="B64" s="874"/>
      <c r="C64" s="874"/>
      <c r="D64" s="874"/>
      <c r="E64" s="873" t="s">
        <v>210</v>
      </c>
      <c r="F64" s="874"/>
      <c r="G64" s="875" t="s">
        <v>336</v>
      </c>
      <c r="H64" s="876"/>
      <c r="I64" s="876"/>
      <c r="J64" s="876"/>
    </row>
    <row r="65" spans="1:10" ht="77.25" customHeight="1" x14ac:dyDescent="0.3">
      <c r="A65" s="873">
        <v>2</v>
      </c>
      <c r="B65" s="874"/>
      <c r="C65" s="874"/>
      <c r="D65" s="874"/>
      <c r="E65" s="873" t="s">
        <v>211</v>
      </c>
      <c r="F65" s="874"/>
      <c r="G65" s="875" t="s">
        <v>337</v>
      </c>
      <c r="H65" s="876"/>
      <c r="I65" s="876"/>
      <c r="J65" s="876"/>
    </row>
    <row r="66" spans="1:10" ht="66.75" customHeight="1" x14ac:dyDescent="0.3">
      <c r="A66" s="873">
        <v>1</v>
      </c>
      <c r="B66" s="874"/>
      <c r="C66" s="874"/>
      <c r="D66" s="874"/>
      <c r="E66" s="873" t="s">
        <v>212</v>
      </c>
      <c r="F66" s="874"/>
      <c r="G66" s="875" t="s">
        <v>338</v>
      </c>
      <c r="H66" s="876"/>
      <c r="I66" s="876"/>
      <c r="J66" s="876"/>
    </row>
    <row r="67" spans="1:10" ht="66.75" customHeight="1" x14ac:dyDescent="0.3"/>
    <row r="68" spans="1:10" ht="81" customHeight="1" x14ac:dyDescent="0.3"/>
    <row r="69" spans="1:10" ht="68.25" customHeight="1" x14ac:dyDescent="0.3"/>
    <row r="70" spans="1:10" x14ac:dyDescent="0.3">
      <c r="B70" s="423">
        <v>1</v>
      </c>
      <c r="F70" s="423" t="s">
        <v>208</v>
      </c>
    </row>
    <row r="71" spans="1:10" x14ac:dyDescent="0.3">
      <c r="B71" s="423">
        <v>2</v>
      </c>
      <c r="F71" s="423" t="s">
        <v>271</v>
      </c>
    </row>
    <row r="72" spans="1:10" x14ac:dyDescent="0.3">
      <c r="B72" s="423">
        <v>3</v>
      </c>
      <c r="F72" s="423" t="s">
        <v>210</v>
      </c>
    </row>
    <row r="73" spans="1:10" x14ac:dyDescent="0.3">
      <c r="B73" s="423">
        <v>4</v>
      </c>
      <c r="F73" s="423" t="s">
        <v>211</v>
      </c>
    </row>
    <row r="74" spans="1:10" x14ac:dyDescent="0.3">
      <c r="B74" s="423">
        <v>5</v>
      </c>
      <c r="F74" s="423" t="s">
        <v>212</v>
      </c>
    </row>
  </sheetData>
  <sheetProtection algorithmName="SHA-512" hashValue="/wHfQAgXisxtJBgsaUrT+aFwPMGpGtrv28RQB89JIKB2R7FKqn7SnOcbmjoLgLsVEhOnCwLuEkcRn0mfMUHaOA==" saltValue="9f2fslcrifM/B6/FqmHVfg==" spinCount="100000" sheet="1" objects="1" scenarios="1" insertRows="0"/>
  <mergeCells count="57">
    <mergeCell ref="A5:J5"/>
    <mergeCell ref="A11:C11"/>
    <mergeCell ref="A17:I17"/>
    <mergeCell ref="A19:I19"/>
    <mergeCell ref="A32:I32"/>
    <mergeCell ref="A20:I20"/>
    <mergeCell ref="A21:I21"/>
    <mergeCell ref="A22:I22"/>
    <mergeCell ref="A23:I23"/>
    <mergeCell ref="A24:I24"/>
    <mergeCell ref="A25:I25"/>
    <mergeCell ref="A26:I26"/>
    <mergeCell ref="A27:I27"/>
    <mergeCell ref="A18:I18"/>
    <mergeCell ref="C9:D9"/>
    <mergeCell ref="A28:I28"/>
    <mergeCell ref="A37:F37"/>
    <mergeCell ref="G36:H36"/>
    <mergeCell ref="G37:H37"/>
    <mergeCell ref="G39:H39"/>
    <mergeCell ref="A66:D66"/>
    <mergeCell ref="E66:F66"/>
    <mergeCell ref="G66:J66"/>
    <mergeCell ref="A64:D64"/>
    <mergeCell ref="E64:F64"/>
    <mergeCell ref="G64:J64"/>
    <mergeCell ref="A65:D65"/>
    <mergeCell ref="E65:F65"/>
    <mergeCell ref="G65:J65"/>
    <mergeCell ref="A60:D60"/>
    <mergeCell ref="E60:F60"/>
    <mergeCell ref="G60:J60"/>
    <mergeCell ref="A63:D63"/>
    <mergeCell ref="E63:F63"/>
    <mergeCell ref="G63:J63"/>
    <mergeCell ref="A61:D61"/>
    <mergeCell ref="E61:F61"/>
    <mergeCell ref="G61:J61"/>
    <mergeCell ref="A62:D62"/>
    <mergeCell ref="E62:F62"/>
    <mergeCell ref="G62:J62"/>
    <mergeCell ref="F2:J2"/>
    <mergeCell ref="F3:J3"/>
    <mergeCell ref="A54:J54"/>
    <mergeCell ref="A55:J55"/>
    <mergeCell ref="A50:J50"/>
    <mergeCell ref="A41:J41"/>
    <mergeCell ref="A29:I29"/>
    <mergeCell ref="A53:J53"/>
    <mergeCell ref="A52:J52"/>
    <mergeCell ref="C51:D51"/>
    <mergeCell ref="H51:I51"/>
    <mergeCell ref="A30:I30"/>
    <mergeCell ref="A31:I31"/>
    <mergeCell ref="A33:I33"/>
    <mergeCell ref="A34:I34"/>
    <mergeCell ref="A36:F36"/>
  </mergeCells>
  <phoneticPr fontId="19" type="noConversion"/>
  <dataValidations count="2">
    <dataValidation type="list" allowBlank="1" showInputMessage="1" showErrorMessage="1" sqref="H51:I51" xr:uid="{00000000-0002-0000-1A00-000000000000}">
      <formula1>$F$70:$F$74</formula1>
    </dataValidation>
    <dataValidation type="list" allowBlank="1" showInputMessage="1" showErrorMessage="1" sqref="C51:D51" xr:uid="{00000000-0002-0000-1A00-000001000000}">
      <formula1>$B$70:$B$75</formula1>
    </dataValidation>
  </dataValidations>
  <printOptions horizontalCentered="1"/>
  <pageMargins left="0.75" right="0.75" top="1" bottom="1" header="0.5" footer="0.5"/>
  <pageSetup scale="84" orientation="portrait" r:id="rId1"/>
  <headerFooter alignWithMargins="0">
    <oddFooter>&amp;LMaryland Department of Transportation
Maryland Transit Administration
Office of Local Transit Support&amp;C&amp;D&amp;R&amp;F
&amp;A</oddFooter>
  </headerFooter>
  <rowBreaks count="2" manualBreakCount="2">
    <brk id="37" max="9" man="1"/>
    <brk id="66" max="9"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38100</xdr:colOff>
                    <xdr:row>38</xdr:row>
                    <xdr:rowOff>19050</xdr:rowOff>
                  </from>
                  <to>
                    <xdr:col>2</xdr:col>
                    <xdr:colOff>38100</xdr:colOff>
                    <xdr:row>38</xdr:row>
                    <xdr:rowOff>241300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4</xdr:col>
                    <xdr:colOff>76200</xdr:colOff>
                    <xdr:row>38</xdr:row>
                    <xdr:rowOff>19050</xdr:rowOff>
                  </from>
                  <to>
                    <xdr:col>4</xdr:col>
                    <xdr:colOff>381000</xdr:colOff>
                    <xdr:row>39</xdr:row>
                    <xdr:rowOff>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1</xdr:col>
                    <xdr:colOff>38100</xdr:colOff>
                    <xdr:row>42</xdr:row>
                    <xdr:rowOff>19050</xdr:rowOff>
                  </from>
                  <to>
                    <xdr:col>2</xdr:col>
                    <xdr:colOff>38100</xdr:colOff>
                    <xdr:row>43</xdr:row>
                    <xdr:rowOff>0</xdr:rowOff>
                  </to>
                </anchor>
              </controlPr>
            </control>
          </mc:Choice>
        </mc:AlternateContent>
        <mc:AlternateContent xmlns:mc="http://schemas.openxmlformats.org/markup-compatibility/2006">
          <mc:Choice Requires="x14">
            <control shapeId="28679" r:id="rId7" name="Check Box 7">
              <controlPr defaultSize="0" autoFill="0" autoLine="0" autoPict="0">
                <anchor moveWithCells="1">
                  <from>
                    <xdr:col>3</xdr:col>
                    <xdr:colOff>107950</xdr:colOff>
                    <xdr:row>10</xdr:row>
                    <xdr:rowOff>184150</xdr:rowOff>
                  </from>
                  <to>
                    <xdr:col>5</xdr:col>
                    <xdr:colOff>209550</xdr:colOff>
                    <xdr:row>11</xdr:row>
                    <xdr:rowOff>57150</xdr:rowOff>
                  </to>
                </anchor>
              </controlPr>
            </control>
          </mc:Choice>
        </mc:AlternateContent>
        <mc:AlternateContent xmlns:mc="http://schemas.openxmlformats.org/markup-compatibility/2006">
          <mc:Choice Requires="x14">
            <control shapeId="28680" r:id="rId8" name="Check Box 8">
              <controlPr defaultSize="0" autoFill="0" autoLine="0" autoPict="0">
                <anchor moveWithCells="1">
                  <from>
                    <xdr:col>5</xdr:col>
                    <xdr:colOff>247650</xdr:colOff>
                    <xdr:row>10</xdr:row>
                    <xdr:rowOff>171450</xdr:rowOff>
                  </from>
                  <to>
                    <xdr:col>7</xdr:col>
                    <xdr:colOff>152400</xdr:colOff>
                    <xdr:row>11</xdr:row>
                    <xdr:rowOff>50800</xdr:rowOff>
                  </to>
                </anchor>
              </controlPr>
            </control>
          </mc:Choice>
        </mc:AlternateContent>
        <mc:AlternateContent xmlns:mc="http://schemas.openxmlformats.org/markup-compatibility/2006">
          <mc:Choice Requires="x14">
            <control shapeId="28681" r:id="rId9" name="Check Box 9">
              <controlPr defaultSize="0" autoFill="0" autoLine="0" autoPict="0">
                <anchor moveWithCells="1">
                  <from>
                    <xdr:col>7</xdr:col>
                    <xdr:colOff>260350</xdr:colOff>
                    <xdr:row>10</xdr:row>
                    <xdr:rowOff>184150</xdr:rowOff>
                  </from>
                  <to>
                    <xdr:col>9</xdr:col>
                    <xdr:colOff>419100</xdr:colOff>
                    <xdr:row>11</xdr:row>
                    <xdr:rowOff>57150</xdr:rowOff>
                  </to>
                </anchor>
              </controlPr>
            </control>
          </mc:Choice>
        </mc:AlternateContent>
        <mc:AlternateContent xmlns:mc="http://schemas.openxmlformats.org/markup-compatibility/2006">
          <mc:Choice Requires="x14">
            <control shapeId="28682" r:id="rId10" name="Check Box 10">
              <controlPr defaultSize="0" autoFill="0" autoLine="0" autoPict="0">
                <anchor moveWithCells="1">
                  <from>
                    <xdr:col>3</xdr:col>
                    <xdr:colOff>107950</xdr:colOff>
                    <xdr:row>11</xdr:row>
                    <xdr:rowOff>57150</xdr:rowOff>
                  </from>
                  <to>
                    <xdr:col>5</xdr:col>
                    <xdr:colOff>146050</xdr:colOff>
                    <xdr:row>12</xdr:row>
                    <xdr:rowOff>107950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from>
                    <xdr:col>5</xdr:col>
                    <xdr:colOff>247650</xdr:colOff>
                    <xdr:row>11</xdr:row>
                    <xdr:rowOff>38100</xdr:rowOff>
                  </from>
                  <to>
                    <xdr:col>7</xdr:col>
                    <xdr:colOff>0</xdr:colOff>
                    <xdr:row>12</xdr:row>
                    <xdr:rowOff>95250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from>
                    <xdr:col>7</xdr:col>
                    <xdr:colOff>260350</xdr:colOff>
                    <xdr:row>11</xdr:row>
                    <xdr:rowOff>57150</xdr:rowOff>
                  </from>
                  <to>
                    <xdr:col>9</xdr:col>
                    <xdr:colOff>114300</xdr:colOff>
                    <xdr:row>12</xdr:row>
                    <xdr:rowOff>114300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from>
                    <xdr:col>9</xdr:col>
                    <xdr:colOff>431800</xdr:colOff>
                    <xdr:row>11</xdr:row>
                    <xdr:rowOff>57150</xdr:rowOff>
                  </from>
                  <to>
                    <xdr:col>9</xdr:col>
                    <xdr:colOff>1555750</xdr:colOff>
                    <xdr:row>12</xdr:row>
                    <xdr:rowOff>114300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from>
                    <xdr:col>9</xdr:col>
                    <xdr:colOff>431800</xdr:colOff>
                    <xdr:row>10</xdr:row>
                    <xdr:rowOff>171450</xdr:rowOff>
                  </from>
                  <to>
                    <xdr:col>9</xdr:col>
                    <xdr:colOff>1689100</xdr:colOff>
                    <xdr:row>11</xdr:row>
                    <xdr:rowOff>50800</xdr:rowOff>
                  </to>
                </anchor>
              </controlPr>
            </control>
          </mc:Choice>
        </mc:AlternateContent>
        <mc:AlternateContent xmlns:mc="http://schemas.openxmlformats.org/markup-compatibility/2006">
          <mc:Choice Requires="x14">
            <control shapeId="28688" r:id="rId15" name="Check Box 16">
              <controlPr defaultSize="0" autoFill="0" autoLine="0" autoPict="0">
                <anchor moveWithCells="1">
                  <from>
                    <xdr:col>1</xdr:col>
                    <xdr:colOff>38100</xdr:colOff>
                    <xdr:row>41</xdr:row>
                    <xdr:rowOff>19050</xdr:rowOff>
                  </from>
                  <to>
                    <xdr:col>2</xdr:col>
                    <xdr:colOff>38100</xdr:colOff>
                    <xdr:row>42</xdr:row>
                    <xdr:rowOff>76200</xdr:rowOff>
                  </to>
                </anchor>
              </controlPr>
            </control>
          </mc:Choice>
        </mc:AlternateContent>
        <mc:AlternateContent xmlns:mc="http://schemas.openxmlformats.org/markup-compatibility/2006">
          <mc:Choice Requires="x14">
            <control shapeId="28689" r:id="rId16" name="Check Box 17">
              <controlPr defaultSize="0" autoFill="0" autoLine="0" autoPict="0">
                <anchor moveWithCells="1">
                  <from>
                    <xdr:col>4</xdr:col>
                    <xdr:colOff>76200</xdr:colOff>
                    <xdr:row>41</xdr:row>
                    <xdr:rowOff>19050</xdr:rowOff>
                  </from>
                  <to>
                    <xdr:col>4</xdr:col>
                    <xdr:colOff>381000</xdr:colOff>
                    <xdr:row>42</xdr:row>
                    <xdr:rowOff>107950</xdr:rowOff>
                  </to>
                </anchor>
              </controlPr>
            </control>
          </mc:Choice>
        </mc:AlternateContent>
        <mc:AlternateContent xmlns:mc="http://schemas.openxmlformats.org/markup-compatibility/2006">
          <mc:Choice Requires="x14">
            <control shapeId="28690" r:id="rId17" name="Check Box 18">
              <controlPr defaultSize="0" autoFill="0" autoLine="0" autoPict="0">
                <anchor moveWithCells="1">
                  <from>
                    <xdr:col>1</xdr:col>
                    <xdr:colOff>38100</xdr:colOff>
                    <xdr:row>42</xdr:row>
                    <xdr:rowOff>19050</xdr:rowOff>
                  </from>
                  <to>
                    <xdr:col>2</xdr:col>
                    <xdr:colOff>38100</xdr:colOff>
                    <xdr:row>43</xdr:row>
                    <xdr:rowOff>0</xdr:rowOff>
                  </to>
                </anchor>
              </controlPr>
            </control>
          </mc:Choice>
        </mc:AlternateContent>
        <mc:AlternateContent xmlns:mc="http://schemas.openxmlformats.org/markup-compatibility/2006">
          <mc:Choice Requires="x14">
            <control shapeId="28691" r:id="rId18" name="Check Box 19">
              <controlPr defaultSize="0" autoFill="0" autoLine="0" autoPict="0">
                <anchor moveWithCells="1">
                  <from>
                    <xdr:col>4</xdr:col>
                    <xdr:colOff>76200</xdr:colOff>
                    <xdr:row>42</xdr:row>
                    <xdr:rowOff>12700</xdr:rowOff>
                  </from>
                  <to>
                    <xdr:col>4</xdr:col>
                    <xdr:colOff>381000</xdr:colOff>
                    <xdr:row>43</xdr:row>
                    <xdr:rowOff>0</xdr:rowOff>
                  </to>
                </anchor>
              </controlPr>
            </control>
          </mc:Choice>
        </mc:AlternateContent>
        <mc:AlternateContent xmlns:mc="http://schemas.openxmlformats.org/markup-compatibility/2006">
          <mc:Choice Requires="x14">
            <control shapeId="28692" r:id="rId19" name="Check Box 20">
              <controlPr defaultSize="0" autoFill="0" autoLine="0" autoPict="0">
                <anchor moveWithCells="1">
                  <from>
                    <xdr:col>1</xdr:col>
                    <xdr:colOff>38100</xdr:colOff>
                    <xdr:row>45</xdr:row>
                    <xdr:rowOff>19050</xdr:rowOff>
                  </from>
                  <to>
                    <xdr:col>2</xdr:col>
                    <xdr:colOff>38100</xdr:colOff>
                    <xdr:row>46</xdr:row>
                    <xdr:rowOff>38100</xdr:rowOff>
                  </to>
                </anchor>
              </controlPr>
            </control>
          </mc:Choice>
        </mc:AlternateContent>
        <mc:AlternateContent xmlns:mc="http://schemas.openxmlformats.org/markup-compatibility/2006">
          <mc:Choice Requires="x14">
            <control shapeId="28693" r:id="rId20" name="Check Box 21">
              <controlPr defaultSize="0" autoFill="0" autoLine="0" autoPict="0">
                <anchor moveWithCells="1">
                  <from>
                    <xdr:col>1</xdr:col>
                    <xdr:colOff>38100</xdr:colOff>
                    <xdr:row>46</xdr:row>
                    <xdr:rowOff>19050</xdr:rowOff>
                  </from>
                  <to>
                    <xdr:col>2</xdr:col>
                    <xdr:colOff>38100</xdr:colOff>
                    <xdr:row>46</xdr:row>
                    <xdr:rowOff>241300</xdr:rowOff>
                  </to>
                </anchor>
              </controlPr>
            </control>
          </mc:Choice>
        </mc:AlternateContent>
        <mc:AlternateContent xmlns:mc="http://schemas.openxmlformats.org/markup-compatibility/2006">
          <mc:Choice Requires="x14">
            <control shapeId="28694" r:id="rId21" name="Check Box 22">
              <controlPr defaultSize="0" autoFill="0" autoLine="0" autoPict="0">
                <anchor moveWithCells="1">
                  <from>
                    <xdr:col>3</xdr:col>
                    <xdr:colOff>107950</xdr:colOff>
                    <xdr:row>10</xdr:row>
                    <xdr:rowOff>184150</xdr:rowOff>
                  </from>
                  <to>
                    <xdr:col>5</xdr:col>
                    <xdr:colOff>209550</xdr:colOff>
                    <xdr:row>11</xdr:row>
                    <xdr:rowOff>57150</xdr:rowOff>
                  </to>
                </anchor>
              </controlPr>
            </control>
          </mc:Choice>
        </mc:AlternateContent>
        <mc:AlternateContent xmlns:mc="http://schemas.openxmlformats.org/markup-compatibility/2006">
          <mc:Choice Requires="x14">
            <control shapeId="28695" r:id="rId22" name="Check Box 23">
              <controlPr defaultSize="0" autoFill="0" autoLine="0" autoPict="0">
                <anchor moveWithCells="1">
                  <from>
                    <xdr:col>5</xdr:col>
                    <xdr:colOff>247650</xdr:colOff>
                    <xdr:row>10</xdr:row>
                    <xdr:rowOff>171450</xdr:rowOff>
                  </from>
                  <to>
                    <xdr:col>7</xdr:col>
                    <xdr:colOff>152400</xdr:colOff>
                    <xdr:row>11</xdr:row>
                    <xdr:rowOff>50800</xdr:rowOff>
                  </to>
                </anchor>
              </controlPr>
            </control>
          </mc:Choice>
        </mc:AlternateContent>
        <mc:AlternateContent xmlns:mc="http://schemas.openxmlformats.org/markup-compatibility/2006">
          <mc:Choice Requires="x14">
            <control shapeId="28696" r:id="rId23" name="Check Box 24">
              <controlPr defaultSize="0" autoFill="0" autoLine="0" autoPict="0">
                <anchor moveWithCells="1">
                  <from>
                    <xdr:col>7</xdr:col>
                    <xdr:colOff>260350</xdr:colOff>
                    <xdr:row>10</xdr:row>
                    <xdr:rowOff>184150</xdr:rowOff>
                  </from>
                  <to>
                    <xdr:col>9</xdr:col>
                    <xdr:colOff>419100</xdr:colOff>
                    <xdr:row>11</xdr:row>
                    <xdr:rowOff>57150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107950</xdr:colOff>
                    <xdr:row>11</xdr:row>
                    <xdr:rowOff>57150</xdr:rowOff>
                  </from>
                  <to>
                    <xdr:col>5</xdr:col>
                    <xdr:colOff>146050</xdr:colOff>
                    <xdr:row>12</xdr:row>
                    <xdr:rowOff>107950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5</xdr:col>
                    <xdr:colOff>247650</xdr:colOff>
                    <xdr:row>11</xdr:row>
                    <xdr:rowOff>38100</xdr:rowOff>
                  </from>
                  <to>
                    <xdr:col>7</xdr:col>
                    <xdr:colOff>0</xdr:colOff>
                    <xdr:row>12</xdr:row>
                    <xdr:rowOff>95250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7</xdr:col>
                    <xdr:colOff>260350</xdr:colOff>
                    <xdr:row>11</xdr:row>
                    <xdr:rowOff>57150</xdr:rowOff>
                  </from>
                  <to>
                    <xdr:col>9</xdr:col>
                    <xdr:colOff>114300</xdr:colOff>
                    <xdr:row>12</xdr:row>
                    <xdr:rowOff>114300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9</xdr:col>
                    <xdr:colOff>431800</xdr:colOff>
                    <xdr:row>11</xdr:row>
                    <xdr:rowOff>57150</xdr:rowOff>
                  </from>
                  <to>
                    <xdr:col>9</xdr:col>
                    <xdr:colOff>1555750</xdr:colOff>
                    <xdr:row>12</xdr:row>
                    <xdr:rowOff>114300</xdr:rowOff>
                  </to>
                </anchor>
              </controlPr>
            </control>
          </mc:Choice>
        </mc:AlternateContent>
        <mc:AlternateContent xmlns:mc="http://schemas.openxmlformats.org/markup-compatibility/2006">
          <mc:Choice Requires="x14">
            <control shapeId="28701" r:id="rId28" name="Check Box 29">
              <controlPr defaultSize="0" autoFill="0" autoLine="0" autoPict="0">
                <anchor moveWithCells="1">
                  <from>
                    <xdr:col>9</xdr:col>
                    <xdr:colOff>431800</xdr:colOff>
                    <xdr:row>10</xdr:row>
                    <xdr:rowOff>171450</xdr:rowOff>
                  </from>
                  <to>
                    <xdr:col>9</xdr:col>
                    <xdr:colOff>1689100</xdr:colOff>
                    <xdr:row>11</xdr:row>
                    <xdr:rowOff>50800</xdr:rowOff>
                  </to>
                </anchor>
              </controlPr>
            </control>
          </mc:Choice>
        </mc:AlternateContent>
        <mc:AlternateContent xmlns:mc="http://schemas.openxmlformats.org/markup-compatibility/2006">
          <mc:Choice Requires="x14">
            <control shapeId="28702" r:id="rId29" name="Check Box 30">
              <controlPr defaultSize="0" autoFill="0" autoLine="0" autoPict="0">
                <anchor moveWithCells="1">
                  <from>
                    <xdr:col>1</xdr:col>
                    <xdr:colOff>38100</xdr:colOff>
                    <xdr:row>38</xdr:row>
                    <xdr:rowOff>19050</xdr:rowOff>
                  </from>
                  <to>
                    <xdr:col>2</xdr:col>
                    <xdr:colOff>38100</xdr:colOff>
                    <xdr:row>38</xdr:row>
                    <xdr:rowOff>241300</xdr:rowOff>
                  </to>
                </anchor>
              </controlPr>
            </control>
          </mc:Choice>
        </mc:AlternateContent>
        <mc:AlternateContent xmlns:mc="http://schemas.openxmlformats.org/markup-compatibility/2006">
          <mc:Choice Requires="x14">
            <control shapeId="28703" r:id="rId30" name="Check Box 31">
              <controlPr defaultSize="0" autoFill="0" autoLine="0" autoPict="0">
                <anchor moveWithCells="1">
                  <from>
                    <xdr:col>4</xdr:col>
                    <xdr:colOff>76200</xdr:colOff>
                    <xdr:row>38</xdr:row>
                    <xdr:rowOff>19050</xdr:rowOff>
                  </from>
                  <to>
                    <xdr:col>4</xdr:col>
                    <xdr:colOff>381000</xdr:colOff>
                    <xdr:row>39</xdr:row>
                    <xdr:rowOff>0</xdr:rowOff>
                  </to>
                </anchor>
              </controlPr>
            </control>
          </mc:Choice>
        </mc:AlternateContent>
        <mc:AlternateContent xmlns:mc="http://schemas.openxmlformats.org/markup-compatibility/2006">
          <mc:Choice Requires="x14">
            <control shapeId="28706" r:id="rId31" name="Check Box 34">
              <controlPr defaultSize="0" autoFill="0" autoLine="0" autoPict="0">
                <anchor moveWithCells="1">
                  <from>
                    <xdr:col>3</xdr:col>
                    <xdr:colOff>107950</xdr:colOff>
                    <xdr:row>12</xdr:row>
                    <xdr:rowOff>69850</xdr:rowOff>
                  </from>
                  <to>
                    <xdr:col>5</xdr:col>
                    <xdr:colOff>622300</xdr:colOff>
                    <xdr:row>13</xdr:row>
                    <xdr:rowOff>152400</xdr:rowOff>
                  </to>
                </anchor>
              </controlPr>
            </control>
          </mc:Choice>
        </mc:AlternateContent>
      </controls>
    </mc:Choice>
  </mc:AlternateConten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75"/>
  <sheetViews>
    <sheetView tabSelected="1" zoomScaleNormal="100" workbookViewId="0">
      <selection activeCell="A7" sqref="A7"/>
    </sheetView>
  </sheetViews>
  <sheetFormatPr defaultColWidth="9.1796875" defaultRowHeight="13" x14ac:dyDescent="0.3"/>
  <cols>
    <col min="1" max="1" width="4.26953125" style="423" customWidth="1"/>
    <col min="2" max="2" width="4.54296875" style="423" customWidth="1"/>
    <col min="3" max="3" width="7" style="423" customWidth="1"/>
    <col min="4" max="4" width="6" style="423" bestFit="1" customWidth="1"/>
    <col min="5" max="5" width="6" style="423" customWidth="1"/>
    <col min="6" max="6" width="11.26953125" style="423" customWidth="1"/>
    <col min="7" max="7" width="9.81640625" style="423" customWidth="1"/>
    <col min="8" max="8" width="9.1796875" style="423"/>
    <col min="9" max="9" width="9.81640625" style="423" customWidth="1"/>
    <col min="10" max="10" width="34.453125" style="423" customWidth="1"/>
    <col min="11" max="16384" width="9.1796875" style="423"/>
  </cols>
  <sheetData>
    <row r="1" spans="1:10" ht="14" x14ac:dyDescent="0.3">
      <c r="A1" s="330" t="s">
        <v>446</v>
      </c>
      <c r="B1" s="330"/>
      <c r="C1" s="331"/>
      <c r="D1" s="331"/>
      <c r="E1" s="331"/>
      <c r="F1" s="331"/>
      <c r="G1" s="331"/>
      <c r="H1" s="331"/>
      <c r="I1" s="331"/>
      <c r="J1" s="331"/>
    </row>
    <row r="2" spans="1:10" ht="14" x14ac:dyDescent="0.3">
      <c r="A2" s="332" t="s">
        <v>98</v>
      </c>
      <c r="B2" s="332"/>
      <c r="C2" s="333"/>
      <c r="F2" s="986">
        <f>'Form B-1'!C2</f>
        <v>0</v>
      </c>
      <c r="G2" s="986"/>
      <c r="H2" s="986"/>
      <c r="I2" s="986"/>
      <c r="J2" s="986"/>
    </row>
    <row r="3" spans="1:10" ht="14" x14ac:dyDescent="0.3">
      <c r="A3" s="332" t="s">
        <v>333</v>
      </c>
      <c r="B3" s="332"/>
      <c r="C3" s="333"/>
      <c r="D3" s="336"/>
      <c r="E3" s="334"/>
      <c r="F3" s="986">
        <f>'Form B-1'!C3</f>
        <v>0</v>
      </c>
      <c r="G3" s="986"/>
      <c r="H3" s="986"/>
      <c r="I3" s="986"/>
      <c r="J3" s="986"/>
    </row>
    <row r="4" spans="1:10" x14ac:dyDescent="0.3">
      <c r="A4" s="337"/>
      <c r="B4" s="337"/>
      <c r="C4" s="338"/>
      <c r="D4" s="338"/>
      <c r="E4" s="338"/>
      <c r="F4" s="338"/>
      <c r="G4" s="338"/>
      <c r="J4" s="339"/>
    </row>
    <row r="5" spans="1:10" ht="15.5" x14ac:dyDescent="0.35">
      <c r="A5" s="854" t="s">
        <v>171</v>
      </c>
      <c r="B5" s="854"/>
      <c r="C5" s="854"/>
      <c r="D5" s="854"/>
      <c r="E5" s="854"/>
      <c r="F5" s="854"/>
      <c r="G5" s="854"/>
      <c r="H5" s="854"/>
      <c r="I5" s="854"/>
      <c r="J5" s="854"/>
    </row>
    <row r="7" spans="1:10" x14ac:dyDescent="0.3">
      <c r="A7" s="340" t="s">
        <v>479</v>
      </c>
      <c r="B7" s="340"/>
    </row>
    <row r="8" spans="1:10" x14ac:dyDescent="0.3">
      <c r="A8" s="340" t="s">
        <v>285</v>
      </c>
    </row>
    <row r="9" spans="1:10" s="371" customFormat="1" ht="26.25" customHeight="1" x14ac:dyDescent="0.3">
      <c r="B9" s="441" t="s">
        <v>172</v>
      </c>
      <c r="C9" s="853"/>
      <c r="D9" s="853"/>
      <c r="E9" s="441" t="s">
        <v>173</v>
      </c>
      <c r="F9" s="281"/>
      <c r="J9" s="442"/>
    </row>
    <row r="10" spans="1:10" s="371" customFormat="1" x14ac:dyDescent="0.3">
      <c r="B10" s="441"/>
      <c r="C10" s="449"/>
      <c r="E10" s="441"/>
      <c r="F10" s="476"/>
      <c r="I10" s="441"/>
      <c r="J10" s="442"/>
    </row>
    <row r="11" spans="1:10" s="371" customFormat="1" ht="29.25" customHeight="1" x14ac:dyDescent="0.3">
      <c r="A11" s="855" t="s">
        <v>174</v>
      </c>
      <c r="B11" s="856"/>
      <c r="C11" s="856"/>
      <c r="D11" s="282"/>
      <c r="E11" s="282"/>
      <c r="F11" s="282"/>
      <c r="G11" s="282"/>
      <c r="H11" s="282"/>
      <c r="I11" s="282"/>
      <c r="J11" s="282"/>
    </row>
    <row r="12" spans="1:10" s="371" customFormat="1" x14ac:dyDescent="0.3">
      <c r="D12" s="282"/>
      <c r="E12" s="282"/>
      <c r="F12" s="282"/>
      <c r="G12" s="282"/>
      <c r="H12" s="282"/>
      <c r="I12" s="282"/>
      <c r="J12" s="282"/>
    </row>
    <row r="13" spans="1:10" s="371" customFormat="1" x14ac:dyDescent="0.3">
      <c r="D13" s="282"/>
      <c r="E13" s="282"/>
      <c r="F13" s="282"/>
      <c r="G13" s="282"/>
      <c r="H13" s="282"/>
      <c r="I13" s="282"/>
      <c r="J13" s="282"/>
    </row>
    <row r="14" spans="1:10" s="371" customFormat="1" x14ac:dyDescent="0.3">
      <c r="D14" s="282"/>
      <c r="E14" s="282"/>
      <c r="F14" s="282"/>
      <c r="G14" s="282"/>
      <c r="H14" s="282"/>
      <c r="I14" s="282"/>
      <c r="J14" s="282"/>
    </row>
    <row r="15" spans="1:10" x14ac:dyDescent="0.3">
      <c r="A15" s="340" t="s">
        <v>175</v>
      </c>
    </row>
    <row r="16" spans="1:10" x14ac:dyDescent="0.3">
      <c r="A16" s="340"/>
    </row>
    <row r="17" spans="1:10" s="422" customFormat="1" ht="20.149999999999999" customHeight="1" x14ac:dyDescent="0.25">
      <c r="A17" s="851" t="s">
        <v>176</v>
      </c>
      <c r="B17" s="852"/>
      <c r="C17" s="852"/>
      <c r="D17" s="852"/>
      <c r="E17" s="852"/>
      <c r="F17" s="852"/>
      <c r="G17" s="852"/>
      <c r="H17" s="852"/>
      <c r="I17" s="852"/>
      <c r="J17" s="283"/>
    </row>
    <row r="18" spans="1:10" s="422" customFormat="1" ht="20.149999999999999" customHeight="1" x14ac:dyDescent="0.25">
      <c r="A18" s="851" t="s">
        <v>306</v>
      </c>
      <c r="B18" s="852"/>
      <c r="C18" s="852"/>
      <c r="D18" s="852"/>
      <c r="E18" s="852"/>
      <c r="F18" s="852"/>
      <c r="G18" s="852"/>
      <c r="H18" s="852"/>
      <c r="I18" s="859"/>
      <c r="J18" s="283"/>
    </row>
    <row r="19" spans="1:10" s="422" customFormat="1" ht="20.149999999999999" customHeight="1" x14ac:dyDescent="0.25">
      <c r="A19" s="851" t="s">
        <v>177</v>
      </c>
      <c r="B19" s="852"/>
      <c r="C19" s="852"/>
      <c r="D19" s="852"/>
      <c r="E19" s="852"/>
      <c r="F19" s="852"/>
      <c r="G19" s="852"/>
      <c r="H19" s="852"/>
      <c r="I19" s="852"/>
      <c r="J19" s="283"/>
    </row>
    <row r="20" spans="1:10" s="422" customFormat="1" ht="20.149999999999999" customHeight="1" x14ac:dyDescent="0.25">
      <c r="A20" s="851" t="s">
        <v>272</v>
      </c>
      <c r="B20" s="852"/>
      <c r="C20" s="852"/>
      <c r="D20" s="852"/>
      <c r="E20" s="852"/>
      <c r="F20" s="852"/>
      <c r="G20" s="852"/>
      <c r="H20" s="852"/>
      <c r="I20" s="852"/>
      <c r="J20" s="283"/>
    </row>
    <row r="21" spans="1:10" s="422" customFormat="1" ht="20.149999999999999" customHeight="1" x14ac:dyDescent="0.25">
      <c r="A21" s="851" t="s">
        <v>273</v>
      </c>
      <c r="B21" s="857"/>
      <c r="C21" s="857"/>
      <c r="D21" s="857"/>
      <c r="E21" s="857"/>
      <c r="F21" s="857"/>
      <c r="G21" s="857"/>
      <c r="H21" s="857"/>
      <c r="I21" s="858"/>
      <c r="J21" s="369"/>
    </row>
    <row r="22" spans="1:10" s="422" customFormat="1" ht="20.149999999999999" customHeight="1" x14ac:dyDescent="0.25">
      <c r="A22" s="851" t="s">
        <v>178</v>
      </c>
      <c r="B22" s="852"/>
      <c r="C22" s="852"/>
      <c r="D22" s="852"/>
      <c r="E22" s="852"/>
      <c r="F22" s="852"/>
      <c r="G22" s="852"/>
      <c r="H22" s="852"/>
      <c r="I22" s="852"/>
      <c r="J22" s="370"/>
    </row>
    <row r="23" spans="1:10" s="422" customFormat="1" ht="20.149999999999999" customHeight="1" x14ac:dyDescent="0.25">
      <c r="A23" s="851" t="s">
        <v>179</v>
      </c>
      <c r="B23" s="852"/>
      <c r="C23" s="852"/>
      <c r="D23" s="852"/>
      <c r="E23" s="852"/>
      <c r="F23" s="852"/>
      <c r="G23" s="852"/>
      <c r="H23" s="852"/>
      <c r="I23" s="852"/>
      <c r="J23" s="370" t="s">
        <v>351</v>
      </c>
    </row>
    <row r="24" spans="1:10" s="422" customFormat="1" ht="20.149999999999999" customHeight="1" x14ac:dyDescent="0.25">
      <c r="A24" s="851" t="s">
        <v>180</v>
      </c>
      <c r="B24" s="852"/>
      <c r="C24" s="852"/>
      <c r="D24" s="852"/>
      <c r="E24" s="852"/>
      <c r="F24" s="852"/>
      <c r="G24" s="852"/>
      <c r="H24" s="852"/>
      <c r="I24" s="852"/>
      <c r="J24" s="284" t="s">
        <v>351</v>
      </c>
    </row>
    <row r="25" spans="1:10" s="422" customFormat="1" ht="20.149999999999999" customHeight="1" x14ac:dyDescent="0.25">
      <c r="A25" s="851" t="s">
        <v>181</v>
      </c>
      <c r="B25" s="852"/>
      <c r="C25" s="852"/>
      <c r="D25" s="852"/>
      <c r="E25" s="852"/>
      <c r="F25" s="852"/>
      <c r="G25" s="852"/>
      <c r="H25" s="852"/>
      <c r="I25" s="852"/>
      <c r="J25" s="285"/>
    </row>
    <row r="26" spans="1:10" s="422" customFormat="1" ht="30" customHeight="1" x14ac:dyDescent="0.25">
      <c r="A26" s="851" t="s">
        <v>182</v>
      </c>
      <c r="B26" s="852"/>
      <c r="C26" s="852"/>
      <c r="D26" s="852"/>
      <c r="E26" s="852"/>
      <c r="F26" s="852"/>
      <c r="G26" s="852"/>
      <c r="H26" s="852"/>
      <c r="I26" s="852" t="e">
        <f>E25/E24</f>
        <v>#DIV/0!</v>
      </c>
      <c r="J26" s="344" t="e">
        <f>J25/J24</f>
        <v>#VALUE!</v>
      </c>
    </row>
    <row r="27" spans="1:10" s="422" customFormat="1" ht="20.149999999999999" customHeight="1" x14ac:dyDescent="0.25">
      <c r="A27" s="851" t="s">
        <v>183</v>
      </c>
      <c r="B27" s="852"/>
      <c r="C27" s="852"/>
      <c r="D27" s="852"/>
      <c r="E27" s="852"/>
      <c r="F27" s="852"/>
      <c r="G27" s="852"/>
      <c r="H27" s="852"/>
      <c r="I27" s="852" t="e">
        <f>I26*12</f>
        <v>#DIV/0!</v>
      </c>
      <c r="J27" s="344" t="e">
        <f>J26*12</f>
        <v>#VALUE!</v>
      </c>
    </row>
    <row r="28" spans="1:10" s="422" customFormat="1" ht="20.149999999999999" customHeight="1" x14ac:dyDescent="0.25">
      <c r="A28" s="851" t="s">
        <v>184</v>
      </c>
      <c r="B28" s="852"/>
      <c r="C28" s="852"/>
      <c r="D28" s="852"/>
      <c r="E28" s="852"/>
      <c r="F28" s="852"/>
      <c r="G28" s="852"/>
      <c r="H28" s="852"/>
      <c r="I28" s="852" t="e">
        <f>E25+I27</f>
        <v>#DIV/0!</v>
      </c>
      <c r="J28" s="344" t="e">
        <f>J25+J27</f>
        <v>#VALUE!</v>
      </c>
    </row>
    <row r="29" spans="1:10" s="422" customFormat="1" ht="30" customHeight="1" x14ac:dyDescent="0.25">
      <c r="A29" s="851" t="s">
        <v>185</v>
      </c>
      <c r="B29" s="852"/>
      <c r="C29" s="852"/>
      <c r="D29" s="852"/>
      <c r="E29" s="852"/>
      <c r="F29" s="852"/>
      <c r="G29" s="852"/>
      <c r="H29" s="852"/>
      <c r="I29" s="852">
        <f>E24+12</f>
        <v>12</v>
      </c>
      <c r="J29" s="353" t="e">
        <f>J24+12</f>
        <v>#VALUE!</v>
      </c>
    </row>
    <row r="30" spans="1:10" s="422" customFormat="1" ht="30" customHeight="1" x14ac:dyDescent="0.25">
      <c r="A30" s="851" t="s">
        <v>186</v>
      </c>
      <c r="B30" s="852"/>
      <c r="C30" s="852"/>
      <c r="D30" s="852"/>
      <c r="E30" s="852"/>
      <c r="F30" s="852"/>
      <c r="G30" s="852"/>
      <c r="H30" s="852"/>
      <c r="I30" s="852" t="e">
        <f>I27/12</f>
        <v>#DIV/0!</v>
      </c>
      <c r="J30" s="345" t="e">
        <f>J29/12</f>
        <v>#VALUE!</v>
      </c>
    </row>
    <row r="31" spans="1:10" s="422" customFormat="1" ht="30" customHeight="1" x14ac:dyDescent="0.25">
      <c r="A31" s="851" t="s">
        <v>187</v>
      </c>
      <c r="B31" s="868"/>
      <c r="C31" s="868"/>
      <c r="D31" s="868"/>
      <c r="E31" s="868"/>
      <c r="F31" s="868"/>
      <c r="G31" s="868"/>
      <c r="H31" s="868"/>
      <c r="I31" s="869"/>
      <c r="J31" s="287">
        <v>0</v>
      </c>
    </row>
    <row r="32" spans="1:10" s="422" customFormat="1" ht="30" customHeight="1" x14ac:dyDescent="0.25">
      <c r="A32" s="851" t="s">
        <v>188</v>
      </c>
      <c r="B32" s="868"/>
      <c r="C32" s="868"/>
      <c r="D32" s="868"/>
      <c r="E32" s="868"/>
      <c r="F32" s="868"/>
      <c r="G32" s="868"/>
      <c r="H32" s="868"/>
      <c r="I32" s="869"/>
      <c r="J32" s="288">
        <v>0</v>
      </c>
    </row>
    <row r="33" spans="1:10" s="422" customFormat="1" ht="30" customHeight="1" x14ac:dyDescent="0.25">
      <c r="A33" s="851" t="s">
        <v>189</v>
      </c>
      <c r="B33" s="852"/>
      <c r="C33" s="852"/>
      <c r="D33" s="852"/>
      <c r="E33" s="852"/>
      <c r="F33" s="852"/>
      <c r="G33" s="852"/>
      <c r="H33" s="852"/>
      <c r="I33" s="852">
        <f>I29/12</f>
        <v>1</v>
      </c>
      <c r="J33" s="346" t="e">
        <f>J30-J31</f>
        <v>#VALUE!</v>
      </c>
    </row>
    <row r="34" spans="1:10" s="422" customFormat="1" ht="30" customHeight="1" x14ac:dyDescent="0.25">
      <c r="A34" s="851" t="s">
        <v>190</v>
      </c>
      <c r="B34" s="852"/>
      <c r="C34" s="852"/>
      <c r="D34" s="852"/>
      <c r="E34" s="852"/>
      <c r="F34" s="852"/>
      <c r="G34" s="852"/>
      <c r="H34" s="852"/>
      <c r="I34" s="852" t="e">
        <f>I30/12</f>
        <v>#DIV/0!</v>
      </c>
      <c r="J34" s="344" t="e">
        <f>J28-J32</f>
        <v>#VALUE!</v>
      </c>
    </row>
    <row r="35" spans="1:10" ht="21" customHeight="1" x14ac:dyDescent="0.3"/>
    <row r="36" spans="1:10" s="371" customFormat="1" ht="23.25" customHeight="1" x14ac:dyDescent="0.3">
      <c r="A36" s="983" t="s">
        <v>364</v>
      </c>
      <c r="B36" s="983"/>
      <c r="C36" s="983"/>
      <c r="D36" s="983"/>
      <c r="E36" s="983"/>
      <c r="F36" s="983"/>
      <c r="G36" s="983"/>
      <c r="H36" s="985"/>
      <c r="I36" s="985"/>
    </row>
    <row r="37" spans="1:10" s="371" customFormat="1" ht="21.75" customHeight="1" x14ac:dyDescent="0.3">
      <c r="A37" s="987" t="s">
        <v>365</v>
      </c>
      <c r="B37" s="987"/>
      <c r="C37" s="987"/>
      <c r="D37" s="987"/>
      <c r="E37" s="987"/>
      <c r="F37" s="987"/>
      <c r="G37" s="987"/>
      <c r="H37" s="988"/>
      <c r="I37" s="988"/>
    </row>
    <row r="38" spans="1:10" s="371" customFormat="1" ht="17.25" customHeight="1" x14ac:dyDescent="0.3"/>
    <row r="39" spans="1:10" s="371" customFormat="1" x14ac:dyDescent="0.3">
      <c r="A39" s="479" t="s">
        <v>282</v>
      </c>
    </row>
    <row r="40" spans="1:10" s="371" customFormat="1" ht="21" customHeight="1" x14ac:dyDescent="0.3">
      <c r="A40" s="282"/>
      <c r="B40" s="354"/>
      <c r="C40" s="355" t="s">
        <v>280</v>
      </c>
      <c r="D40" s="282"/>
      <c r="E40" s="356"/>
      <c r="F40" s="355" t="s">
        <v>281</v>
      </c>
      <c r="G40" s="420"/>
      <c r="H40" s="420"/>
    </row>
    <row r="41" spans="1:10" s="371" customFormat="1" x14ac:dyDescent="0.3"/>
    <row r="42" spans="1:10" s="371" customFormat="1" ht="24.75" customHeight="1" x14ac:dyDescent="0.3">
      <c r="A42" s="980" t="s">
        <v>191</v>
      </c>
      <c r="B42" s="903"/>
      <c r="C42" s="903"/>
      <c r="D42" s="903"/>
      <c r="E42" s="903"/>
      <c r="F42" s="903"/>
      <c r="G42" s="903"/>
      <c r="H42" s="903"/>
      <c r="I42" s="903"/>
      <c r="J42" s="903"/>
    </row>
    <row r="43" spans="1:10" s="371" customFormat="1" ht="21" customHeight="1" x14ac:dyDescent="0.3">
      <c r="A43" s="282"/>
      <c r="B43" s="354"/>
      <c r="C43" s="355" t="s">
        <v>192</v>
      </c>
      <c r="D43" s="282"/>
      <c r="E43" s="356"/>
      <c r="F43" s="355" t="s">
        <v>193</v>
      </c>
      <c r="G43" s="282"/>
      <c r="H43" s="282"/>
      <c r="I43" s="282"/>
      <c r="J43" s="282"/>
    </row>
    <row r="44" spans="1:10" s="371" customFormat="1" ht="18" customHeight="1" x14ac:dyDescent="0.3">
      <c r="A44" s="282"/>
      <c r="B44" s="354"/>
      <c r="C44" s="355" t="s">
        <v>194</v>
      </c>
      <c r="D44" s="282"/>
      <c r="E44" s="356"/>
      <c r="F44" s="355" t="s">
        <v>195</v>
      </c>
      <c r="G44" s="357"/>
      <c r="H44" s="357"/>
      <c r="I44" s="357"/>
      <c r="J44" s="357"/>
    </row>
    <row r="45" spans="1:10" s="371" customFormat="1" x14ac:dyDescent="0.3">
      <c r="C45" s="447"/>
    </row>
    <row r="46" spans="1:10" s="371" customFormat="1" x14ac:dyDescent="0.3">
      <c r="A46" s="479" t="s">
        <v>196</v>
      </c>
      <c r="B46" s="479"/>
      <c r="C46" s="447"/>
      <c r="G46" s="479" t="s">
        <v>320</v>
      </c>
    </row>
    <row r="47" spans="1:10" s="371" customFormat="1" ht="21" customHeight="1" x14ac:dyDescent="0.3">
      <c r="A47" s="282"/>
      <c r="B47" s="354"/>
      <c r="C47" s="355" t="s">
        <v>197</v>
      </c>
      <c r="D47" s="282"/>
      <c r="E47" s="282"/>
      <c r="F47" s="282"/>
      <c r="H47" s="445"/>
      <c r="I47" s="446" t="s">
        <v>321</v>
      </c>
      <c r="J47" s="420"/>
    </row>
    <row r="48" spans="1:10" s="371" customFormat="1" ht="19.5" customHeight="1" x14ac:dyDescent="0.3">
      <c r="A48" s="282"/>
      <c r="B48" s="354"/>
      <c r="C48" s="355" t="s">
        <v>274</v>
      </c>
      <c r="D48" s="282"/>
      <c r="E48" s="282"/>
      <c r="F48" s="282"/>
      <c r="H48" s="445"/>
      <c r="I48" s="446" t="s">
        <v>322</v>
      </c>
      <c r="J48" s="420"/>
    </row>
    <row r="49" spans="1:10" s="371" customFormat="1" ht="20.25" customHeight="1" x14ac:dyDescent="0.3">
      <c r="C49" s="447"/>
      <c r="H49" s="441"/>
      <c r="I49" s="446" t="s">
        <v>323</v>
      </c>
      <c r="J49" s="420"/>
    </row>
    <row r="50" spans="1:10" s="371" customFormat="1" ht="15.75" customHeight="1" x14ac:dyDescent="0.3">
      <c r="A50" s="479" t="s">
        <v>198</v>
      </c>
      <c r="B50" s="479"/>
    </row>
    <row r="51" spans="1:10" s="371" customFormat="1" ht="52.5" customHeight="1" x14ac:dyDescent="0.3">
      <c r="A51" s="977" t="s">
        <v>199</v>
      </c>
      <c r="B51" s="978"/>
      <c r="C51" s="978"/>
      <c r="D51" s="978"/>
      <c r="E51" s="978"/>
      <c r="F51" s="978"/>
      <c r="G51" s="978"/>
      <c r="H51" s="979"/>
      <c r="I51" s="979"/>
      <c r="J51" s="979"/>
    </row>
    <row r="52" spans="1:10" s="371" customFormat="1" x14ac:dyDescent="0.3">
      <c r="A52" s="450" t="s">
        <v>200</v>
      </c>
      <c r="B52" s="449"/>
      <c r="C52" s="862"/>
      <c r="D52" s="862"/>
      <c r="E52" s="449"/>
      <c r="F52" s="449"/>
      <c r="G52" s="450" t="s">
        <v>201</v>
      </c>
      <c r="H52" s="862"/>
      <c r="I52" s="862"/>
    </row>
    <row r="53" spans="1:10" s="371" customFormat="1" ht="18.75" customHeight="1" x14ac:dyDescent="0.3">
      <c r="A53" s="981"/>
      <c r="B53" s="981"/>
      <c r="C53" s="981"/>
      <c r="D53" s="981"/>
      <c r="E53" s="981"/>
      <c r="F53" s="981"/>
      <c r="G53" s="981"/>
      <c r="H53" s="981"/>
      <c r="I53" s="981"/>
      <c r="J53" s="981"/>
    </row>
    <row r="54" spans="1:10" s="371" customFormat="1" ht="18.75" customHeight="1" x14ac:dyDescent="0.3">
      <c r="A54" s="862"/>
      <c r="B54" s="862"/>
      <c r="C54" s="862"/>
      <c r="D54" s="862"/>
      <c r="E54" s="862"/>
      <c r="F54" s="862"/>
      <c r="G54" s="862"/>
      <c r="H54" s="862"/>
      <c r="I54" s="862"/>
      <c r="J54" s="862"/>
    </row>
    <row r="55" spans="1:10" s="371" customFormat="1" ht="18.75" customHeight="1" x14ac:dyDescent="0.3">
      <c r="A55" s="862"/>
      <c r="B55" s="862"/>
      <c r="C55" s="862"/>
      <c r="D55" s="862"/>
      <c r="E55" s="862"/>
      <c r="F55" s="862"/>
      <c r="G55" s="862"/>
      <c r="H55" s="862"/>
      <c r="I55" s="862"/>
      <c r="J55" s="862"/>
    </row>
    <row r="56" spans="1:10" s="371" customFormat="1" ht="18.75" customHeight="1" x14ac:dyDescent="0.3">
      <c r="A56" s="862"/>
      <c r="B56" s="862"/>
      <c r="C56" s="862"/>
      <c r="D56" s="862"/>
      <c r="E56" s="862"/>
      <c r="F56" s="862"/>
      <c r="G56" s="862"/>
      <c r="H56" s="862"/>
      <c r="I56" s="862"/>
      <c r="J56" s="862"/>
    </row>
    <row r="58" spans="1:10" ht="14" x14ac:dyDescent="0.3">
      <c r="A58" s="350" t="s">
        <v>202</v>
      </c>
      <c r="B58" s="351"/>
      <c r="C58" s="351"/>
    </row>
    <row r="59" spans="1:10" x14ac:dyDescent="0.3">
      <c r="A59" s="440" t="s">
        <v>203</v>
      </c>
      <c r="B59" s="351"/>
      <c r="C59" s="351"/>
    </row>
    <row r="60" spans="1:10" ht="14" x14ac:dyDescent="0.3">
      <c r="A60" s="352"/>
      <c r="B60" s="351"/>
      <c r="C60" s="351"/>
    </row>
    <row r="61" spans="1:10" x14ac:dyDescent="0.3">
      <c r="A61" s="877" t="s">
        <v>204</v>
      </c>
      <c r="B61" s="878"/>
      <c r="C61" s="878"/>
      <c r="D61" s="878"/>
      <c r="E61" s="877" t="s">
        <v>201</v>
      </c>
      <c r="F61" s="878"/>
      <c r="G61" s="879" t="s">
        <v>205</v>
      </c>
      <c r="H61" s="880"/>
      <c r="I61" s="880"/>
      <c r="J61" s="881"/>
    </row>
    <row r="62" spans="1:10" x14ac:dyDescent="0.3">
      <c r="A62" s="882" t="s">
        <v>206</v>
      </c>
      <c r="B62" s="883"/>
      <c r="C62" s="883"/>
      <c r="D62" s="883"/>
      <c r="E62" s="882"/>
      <c r="F62" s="883"/>
      <c r="G62" s="884" t="s">
        <v>207</v>
      </c>
      <c r="H62" s="860"/>
      <c r="I62" s="860"/>
      <c r="J62" s="885"/>
    </row>
    <row r="63" spans="1:10" ht="66" customHeight="1" x14ac:dyDescent="0.3">
      <c r="A63" s="873">
        <v>5</v>
      </c>
      <c r="B63" s="874"/>
      <c r="C63" s="874"/>
      <c r="D63" s="874"/>
      <c r="E63" s="873" t="s">
        <v>208</v>
      </c>
      <c r="F63" s="874"/>
      <c r="G63" s="875" t="s">
        <v>334</v>
      </c>
      <c r="H63" s="876"/>
      <c r="I63" s="876"/>
      <c r="J63" s="876"/>
    </row>
    <row r="64" spans="1:10" ht="66" customHeight="1" x14ac:dyDescent="0.3">
      <c r="A64" s="873">
        <v>4</v>
      </c>
      <c r="B64" s="874"/>
      <c r="C64" s="874"/>
      <c r="D64" s="874"/>
      <c r="E64" s="873" t="s">
        <v>209</v>
      </c>
      <c r="F64" s="874"/>
      <c r="G64" s="875" t="s">
        <v>335</v>
      </c>
      <c r="H64" s="876"/>
      <c r="I64" s="876"/>
      <c r="J64" s="876"/>
    </row>
    <row r="65" spans="1:10" ht="69" customHeight="1" x14ac:dyDescent="0.3">
      <c r="A65" s="873">
        <v>3</v>
      </c>
      <c r="B65" s="874"/>
      <c r="C65" s="874"/>
      <c r="D65" s="874"/>
      <c r="E65" s="873" t="s">
        <v>210</v>
      </c>
      <c r="F65" s="874"/>
      <c r="G65" s="875" t="s">
        <v>336</v>
      </c>
      <c r="H65" s="876"/>
      <c r="I65" s="876"/>
      <c r="J65" s="876"/>
    </row>
    <row r="66" spans="1:10" ht="77.25" customHeight="1" x14ac:dyDescent="0.3">
      <c r="A66" s="873">
        <v>2</v>
      </c>
      <c r="B66" s="874"/>
      <c r="C66" s="874"/>
      <c r="D66" s="874"/>
      <c r="E66" s="873" t="s">
        <v>211</v>
      </c>
      <c r="F66" s="874"/>
      <c r="G66" s="875" t="s">
        <v>337</v>
      </c>
      <c r="H66" s="876"/>
      <c r="I66" s="876"/>
      <c r="J66" s="876"/>
    </row>
    <row r="67" spans="1:10" ht="66.75" customHeight="1" x14ac:dyDescent="0.3">
      <c r="A67" s="873">
        <v>1</v>
      </c>
      <c r="B67" s="874"/>
      <c r="C67" s="874"/>
      <c r="D67" s="874"/>
      <c r="E67" s="873" t="s">
        <v>212</v>
      </c>
      <c r="F67" s="874"/>
      <c r="G67" s="875" t="s">
        <v>338</v>
      </c>
      <c r="H67" s="876"/>
      <c r="I67" s="876"/>
      <c r="J67" s="876"/>
    </row>
    <row r="68" spans="1:10" ht="66.75" customHeight="1" x14ac:dyDescent="0.3"/>
    <row r="69" spans="1:10" ht="81" customHeight="1" x14ac:dyDescent="0.3"/>
    <row r="70" spans="1:10" ht="68.25" customHeight="1" x14ac:dyDescent="0.3"/>
    <row r="71" spans="1:10" x14ac:dyDescent="0.3">
      <c r="B71" s="423">
        <v>1</v>
      </c>
      <c r="F71" s="423" t="s">
        <v>208</v>
      </c>
    </row>
    <row r="72" spans="1:10" x14ac:dyDescent="0.3">
      <c r="B72" s="423">
        <v>2</v>
      </c>
      <c r="F72" s="423" t="s">
        <v>271</v>
      </c>
    </row>
    <row r="73" spans="1:10" x14ac:dyDescent="0.3">
      <c r="B73" s="423">
        <v>3</v>
      </c>
      <c r="F73" s="423" t="s">
        <v>210</v>
      </c>
    </row>
    <row r="74" spans="1:10" x14ac:dyDescent="0.3">
      <c r="B74" s="423">
        <v>4</v>
      </c>
      <c r="F74" s="423" t="s">
        <v>211</v>
      </c>
    </row>
    <row r="75" spans="1:10" x14ac:dyDescent="0.3">
      <c r="B75" s="423">
        <v>5</v>
      </c>
      <c r="F75" s="423" t="s">
        <v>212</v>
      </c>
    </row>
  </sheetData>
  <sheetProtection algorithmName="SHA-512" hashValue="EhXYgRF6GaRc9DlQQnx8in/f3qxRn4jA/sZDdQeqrKfbA1Q8XaP6tUemtRZBtz0NJ3kkP5zxkvO0iOG6tDAxoQ==" saltValue="/aXVJ2M7iKgK3PNDVuIIrg==" spinCount="100000" sheet="1" objects="1" scenarios="1" insertRows="0"/>
  <mergeCells count="56">
    <mergeCell ref="A5:J5"/>
    <mergeCell ref="A11:C11"/>
    <mergeCell ref="A17:I17"/>
    <mergeCell ref="A19:I19"/>
    <mergeCell ref="A32:I32"/>
    <mergeCell ref="A20:I20"/>
    <mergeCell ref="A21:I21"/>
    <mergeCell ref="A22:I22"/>
    <mergeCell ref="A23:I23"/>
    <mergeCell ref="A24:I24"/>
    <mergeCell ref="A25:I25"/>
    <mergeCell ref="A26:I26"/>
    <mergeCell ref="A27:I27"/>
    <mergeCell ref="A18:I18"/>
    <mergeCell ref="C9:D9"/>
    <mergeCell ref="A28:I28"/>
    <mergeCell ref="A67:D67"/>
    <mergeCell ref="E67:F67"/>
    <mergeCell ref="G67:J67"/>
    <mergeCell ref="A65:D65"/>
    <mergeCell ref="E65:F65"/>
    <mergeCell ref="G65:J65"/>
    <mergeCell ref="A66:D66"/>
    <mergeCell ref="E66:F66"/>
    <mergeCell ref="G66:J66"/>
    <mergeCell ref="A36:G36"/>
    <mergeCell ref="A37:G37"/>
    <mergeCell ref="H36:I36"/>
    <mergeCell ref="H37:I37"/>
    <mergeCell ref="A51:J51"/>
    <mergeCell ref="A42:J42"/>
    <mergeCell ref="A64:D64"/>
    <mergeCell ref="E64:F64"/>
    <mergeCell ref="G64:J64"/>
    <mergeCell ref="A62:D62"/>
    <mergeCell ref="E62:F62"/>
    <mergeCell ref="G62:J62"/>
    <mergeCell ref="A63:D63"/>
    <mergeCell ref="E63:F63"/>
    <mergeCell ref="G63:J63"/>
    <mergeCell ref="F2:J2"/>
    <mergeCell ref="F3:J3"/>
    <mergeCell ref="A55:J55"/>
    <mergeCell ref="A56:J56"/>
    <mergeCell ref="A61:D61"/>
    <mergeCell ref="E61:F61"/>
    <mergeCell ref="G61:J61"/>
    <mergeCell ref="A29:I29"/>
    <mergeCell ref="A54:J54"/>
    <mergeCell ref="A53:J53"/>
    <mergeCell ref="C52:D52"/>
    <mergeCell ref="H52:I52"/>
    <mergeCell ref="A30:I30"/>
    <mergeCell ref="A31:I31"/>
    <mergeCell ref="A33:I33"/>
    <mergeCell ref="A34:I34"/>
  </mergeCells>
  <phoneticPr fontId="19" type="noConversion"/>
  <dataValidations count="2">
    <dataValidation type="list" allowBlank="1" showInputMessage="1" showErrorMessage="1" sqref="H52:I52" xr:uid="{00000000-0002-0000-1B00-000000000000}">
      <formula1>$F$71:$F$75</formula1>
    </dataValidation>
    <dataValidation type="list" allowBlank="1" showInputMessage="1" showErrorMessage="1" sqref="C52:D52" xr:uid="{00000000-0002-0000-1B00-000001000000}">
      <formula1>$B$71:$B$76</formula1>
    </dataValidation>
  </dataValidations>
  <pageMargins left="0.75" right="0.75" top="1" bottom="1" header="0.5" footer="0.5"/>
  <pageSetup scale="84" orientation="portrait" r:id="rId1"/>
  <headerFooter alignWithMargins="0">
    <oddFooter>&amp;LMaryland Department of Transportation
Maryland Transit Administration
Office of Local Transit Support&amp;C&amp;D&amp;R&amp;F
&amp;A</oddFooter>
  </headerFooter>
  <rowBreaks count="1" manualBreakCount="1">
    <brk id="38" max="9"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38100</xdr:colOff>
                    <xdr:row>39</xdr:row>
                    <xdr:rowOff>19050</xdr:rowOff>
                  </from>
                  <to>
                    <xdr:col>2</xdr:col>
                    <xdr:colOff>38100</xdr:colOff>
                    <xdr:row>39</xdr:row>
                    <xdr:rowOff>241300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4</xdr:col>
                    <xdr:colOff>76200</xdr:colOff>
                    <xdr:row>39</xdr:row>
                    <xdr:rowOff>19050</xdr:rowOff>
                  </from>
                  <to>
                    <xdr:col>4</xdr:col>
                    <xdr:colOff>381000</xdr:colOff>
                    <xdr:row>40</xdr:row>
                    <xdr:rowOff>0</xdr:rowOff>
                  </to>
                </anchor>
              </controlPr>
            </control>
          </mc:Choice>
        </mc:AlternateContent>
        <mc:AlternateContent xmlns:mc="http://schemas.openxmlformats.org/markup-compatibility/2006">
          <mc:Choice Requires="x14">
            <control shapeId="29701" r:id="rId6" name="Check Box 5">
              <controlPr defaultSize="0" autoFill="0" autoLine="0" autoPict="0">
                <anchor moveWithCells="1">
                  <from>
                    <xdr:col>1</xdr:col>
                    <xdr:colOff>38100</xdr:colOff>
                    <xdr:row>43</xdr:row>
                    <xdr:rowOff>19050</xdr:rowOff>
                  </from>
                  <to>
                    <xdr:col>2</xdr:col>
                    <xdr:colOff>38100</xdr:colOff>
                    <xdr:row>44</xdr:row>
                    <xdr:rowOff>0</xdr:rowOff>
                  </to>
                </anchor>
              </controlPr>
            </control>
          </mc:Choice>
        </mc:AlternateContent>
        <mc:AlternateContent xmlns:mc="http://schemas.openxmlformats.org/markup-compatibility/2006">
          <mc:Choice Requires="x14">
            <control shapeId="29703" r:id="rId7" name="Check Box 7">
              <controlPr defaultSize="0" autoFill="0" autoLine="0" autoPict="0">
                <anchor moveWithCells="1">
                  <from>
                    <xdr:col>3</xdr:col>
                    <xdr:colOff>107950</xdr:colOff>
                    <xdr:row>10</xdr:row>
                    <xdr:rowOff>184150</xdr:rowOff>
                  </from>
                  <to>
                    <xdr:col>5</xdr:col>
                    <xdr:colOff>209550</xdr:colOff>
                    <xdr:row>11</xdr:row>
                    <xdr:rowOff>57150</xdr:rowOff>
                  </to>
                </anchor>
              </controlPr>
            </control>
          </mc:Choice>
        </mc:AlternateContent>
        <mc:AlternateContent xmlns:mc="http://schemas.openxmlformats.org/markup-compatibility/2006">
          <mc:Choice Requires="x14">
            <control shapeId="29704" r:id="rId8" name="Check Box 8">
              <controlPr defaultSize="0" autoFill="0" autoLine="0" autoPict="0">
                <anchor moveWithCells="1">
                  <from>
                    <xdr:col>5</xdr:col>
                    <xdr:colOff>247650</xdr:colOff>
                    <xdr:row>10</xdr:row>
                    <xdr:rowOff>171450</xdr:rowOff>
                  </from>
                  <to>
                    <xdr:col>7</xdr:col>
                    <xdr:colOff>152400</xdr:colOff>
                    <xdr:row>11</xdr:row>
                    <xdr:rowOff>50800</xdr:rowOff>
                  </to>
                </anchor>
              </controlPr>
            </control>
          </mc:Choice>
        </mc:AlternateContent>
        <mc:AlternateContent xmlns:mc="http://schemas.openxmlformats.org/markup-compatibility/2006">
          <mc:Choice Requires="x14">
            <control shapeId="29705" r:id="rId9" name="Check Box 9">
              <controlPr defaultSize="0" autoFill="0" autoLine="0" autoPict="0">
                <anchor moveWithCells="1">
                  <from>
                    <xdr:col>7</xdr:col>
                    <xdr:colOff>260350</xdr:colOff>
                    <xdr:row>10</xdr:row>
                    <xdr:rowOff>184150</xdr:rowOff>
                  </from>
                  <to>
                    <xdr:col>9</xdr:col>
                    <xdr:colOff>419100</xdr:colOff>
                    <xdr:row>11</xdr:row>
                    <xdr:rowOff>57150</xdr:rowOff>
                  </to>
                </anchor>
              </controlPr>
            </control>
          </mc:Choice>
        </mc:AlternateContent>
        <mc:AlternateContent xmlns:mc="http://schemas.openxmlformats.org/markup-compatibility/2006">
          <mc:Choice Requires="x14">
            <control shapeId="29706" r:id="rId10" name="Check Box 10">
              <controlPr defaultSize="0" autoFill="0" autoLine="0" autoPict="0">
                <anchor moveWithCells="1">
                  <from>
                    <xdr:col>3</xdr:col>
                    <xdr:colOff>107950</xdr:colOff>
                    <xdr:row>11</xdr:row>
                    <xdr:rowOff>57150</xdr:rowOff>
                  </from>
                  <to>
                    <xdr:col>5</xdr:col>
                    <xdr:colOff>146050</xdr:colOff>
                    <xdr:row>12</xdr:row>
                    <xdr:rowOff>107950</xdr:rowOff>
                  </to>
                </anchor>
              </controlPr>
            </control>
          </mc:Choice>
        </mc:AlternateContent>
        <mc:AlternateContent xmlns:mc="http://schemas.openxmlformats.org/markup-compatibility/2006">
          <mc:Choice Requires="x14">
            <control shapeId="29707" r:id="rId11" name="Check Box 11">
              <controlPr defaultSize="0" autoFill="0" autoLine="0" autoPict="0">
                <anchor moveWithCells="1">
                  <from>
                    <xdr:col>5</xdr:col>
                    <xdr:colOff>247650</xdr:colOff>
                    <xdr:row>11</xdr:row>
                    <xdr:rowOff>38100</xdr:rowOff>
                  </from>
                  <to>
                    <xdr:col>7</xdr:col>
                    <xdr:colOff>0</xdr:colOff>
                    <xdr:row>12</xdr:row>
                    <xdr:rowOff>95250</xdr:rowOff>
                  </to>
                </anchor>
              </controlPr>
            </control>
          </mc:Choice>
        </mc:AlternateContent>
        <mc:AlternateContent xmlns:mc="http://schemas.openxmlformats.org/markup-compatibility/2006">
          <mc:Choice Requires="x14">
            <control shapeId="29708" r:id="rId12" name="Check Box 12">
              <controlPr defaultSize="0" autoFill="0" autoLine="0" autoPict="0">
                <anchor moveWithCells="1">
                  <from>
                    <xdr:col>7</xdr:col>
                    <xdr:colOff>260350</xdr:colOff>
                    <xdr:row>11</xdr:row>
                    <xdr:rowOff>57150</xdr:rowOff>
                  </from>
                  <to>
                    <xdr:col>9</xdr:col>
                    <xdr:colOff>114300</xdr:colOff>
                    <xdr:row>12</xdr:row>
                    <xdr:rowOff>114300</xdr:rowOff>
                  </to>
                </anchor>
              </controlPr>
            </control>
          </mc:Choice>
        </mc:AlternateContent>
        <mc:AlternateContent xmlns:mc="http://schemas.openxmlformats.org/markup-compatibility/2006">
          <mc:Choice Requires="x14">
            <control shapeId="29709" r:id="rId13" name="Check Box 13">
              <controlPr defaultSize="0" autoFill="0" autoLine="0" autoPict="0">
                <anchor moveWithCells="1">
                  <from>
                    <xdr:col>9</xdr:col>
                    <xdr:colOff>431800</xdr:colOff>
                    <xdr:row>11</xdr:row>
                    <xdr:rowOff>57150</xdr:rowOff>
                  </from>
                  <to>
                    <xdr:col>9</xdr:col>
                    <xdr:colOff>1555750</xdr:colOff>
                    <xdr:row>12</xdr:row>
                    <xdr:rowOff>114300</xdr:rowOff>
                  </to>
                </anchor>
              </controlPr>
            </control>
          </mc:Choice>
        </mc:AlternateContent>
        <mc:AlternateContent xmlns:mc="http://schemas.openxmlformats.org/markup-compatibility/2006">
          <mc:Choice Requires="x14">
            <control shapeId="29710" r:id="rId14" name="Check Box 14">
              <controlPr defaultSize="0" autoFill="0" autoLine="0" autoPict="0">
                <anchor moveWithCells="1">
                  <from>
                    <xdr:col>9</xdr:col>
                    <xdr:colOff>431800</xdr:colOff>
                    <xdr:row>10</xdr:row>
                    <xdr:rowOff>171450</xdr:rowOff>
                  </from>
                  <to>
                    <xdr:col>9</xdr:col>
                    <xdr:colOff>1689100</xdr:colOff>
                    <xdr:row>11</xdr:row>
                    <xdr:rowOff>50800</xdr:rowOff>
                  </to>
                </anchor>
              </controlPr>
            </control>
          </mc:Choice>
        </mc:AlternateContent>
        <mc:AlternateContent xmlns:mc="http://schemas.openxmlformats.org/markup-compatibility/2006">
          <mc:Choice Requires="x14">
            <control shapeId="29712" r:id="rId15" name="Check Box 16">
              <controlPr defaultSize="0" autoFill="0" autoLine="0" autoPict="0">
                <anchor moveWithCells="1">
                  <from>
                    <xdr:col>1</xdr:col>
                    <xdr:colOff>38100</xdr:colOff>
                    <xdr:row>42</xdr:row>
                    <xdr:rowOff>19050</xdr:rowOff>
                  </from>
                  <to>
                    <xdr:col>2</xdr:col>
                    <xdr:colOff>38100</xdr:colOff>
                    <xdr:row>43</xdr:row>
                    <xdr:rowOff>76200</xdr:rowOff>
                  </to>
                </anchor>
              </controlPr>
            </control>
          </mc:Choice>
        </mc:AlternateContent>
        <mc:AlternateContent xmlns:mc="http://schemas.openxmlformats.org/markup-compatibility/2006">
          <mc:Choice Requires="x14">
            <control shapeId="29713" r:id="rId16" name="Check Box 17">
              <controlPr defaultSize="0" autoFill="0" autoLine="0" autoPict="0">
                <anchor moveWithCells="1">
                  <from>
                    <xdr:col>4</xdr:col>
                    <xdr:colOff>76200</xdr:colOff>
                    <xdr:row>42</xdr:row>
                    <xdr:rowOff>19050</xdr:rowOff>
                  </from>
                  <to>
                    <xdr:col>4</xdr:col>
                    <xdr:colOff>381000</xdr:colOff>
                    <xdr:row>43</xdr:row>
                    <xdr:rowOff>107950</xdr:rowOff>
                  </to>
                </anchor>
              </controlPr>
            </control>
          </mc:Choice>
        </mc:AlternateContent>
        <mc:AlternateContent xmlns:mc="http://schemas.openxmlformats.org/markup-compatibility/2006">
          <mc:Choice Requires="x14">
            <control shapeId="29714" r:id="rId17" name="Check Box 18">
              <controlPr defaultSize="0" autoFill="0" autoLine="0" autoPict="0">
                <anchor moveWithCells="1">
                  <from>
                    <xdr:col>1</xdr:col>
                    <xdr:colOff>38100</xdr:colOff>
                    <xdr:row>43</xdr:row>
                    <xdr:rowOff>19050</xdr:rowOff>
                  </from>
                  <to>
                    <xdr:col>2</xdr:col>
                    <xdr:colOff>38100</xdr:colOff>
                    <xdr:row>44</xdr:row>
                    <xdr:rowOff>0</xdr:rowOff>
                  </to>
                </anchor>
              </controlPr>
            </control>
          </mc:Choice>
        </mc:AlternateContent>
        <mc:AlternateContent xmlns:mc="http://schemas.openxmlformats.org/markup-compatibility/2006">
          <mc:Choice Requires="x14">
            <control shapeId="29715" r:id="rId18" name="Check Box 19">
              <controlPr defaultSize="0" autoFill="0" autoLine="0" autoPict="0">
                <anchor moveWithCells="1">
                  <from>
                    <xdr:col>4</xdr:col>
                    <xdr:colOff>76200</xdr:colOff>
                    <xdr:row>43</xdr:row>
                    <xdr:rowOff>12700</xdr:rowOff>
                  </from>
                  <to>
                    <xdr:col>4</xdr:col>
                    <xdr:colOff>381000</xdr:colOff>
                    <xdr:row>44</xdr:row>
                    <xdr:rowOff>0</xdr:rowOff>
                  </to>
                </anchor>
              </controlPr>
            </control>
          </mc:Choice>
        </mc:AlternateContent>
        <mc:AlternateContent xmlns:mc="http://schemas.openxmlformats.org/markup-compatibility/2006">
          <mc:Choice Requires="x14">
            <control shapeId="29716" r:id="rId19" name="Check Box 20">
              <controlPr defaultSize="0" autoFill="0" autoLine="0" autoPict="0">
                <anchor moveWithCells="1">
                  <from>
                    <xdr:col>1</xdr:col>
                    <xdr:colOff>38100</xdr:colOff>
                    <xdr:row>46</xdr:row>
                    <xdr:rowOff>19050</xdr:rowOff>
                  </from>
                  <to>
                    <xdr:col>2</xdr:col>
                    <xdr:colOff>38100</xdr:colOff>
                    <xdr:row>47</xdr:row>
                    <xdr:rowOff>38100</xdr:rowOff>
                  </to>
                </anchor>
              </controlPr>
            </control>
          </mc:Choice>
        </mc:AlternateContent>
        <mc:AlternateContent xmlns:mc="http://schemas.openxmlformats.org/markup-compatibility/2006">
          <mc:Choice Requires="x14">
            <control shapeId="29717" r:id="rId20" name="Check Box 21">
              <controlPr defaultSize="0" autoFill="0" autoLine="0" autoPict="0">
                <anchor moveWithCells="1">
                  <from>
                    <xdr:col>1</xdr:col>
                    <xdr:colOff>38100</xdr:colOff>
                    <xdr:row>47</xdr:row>
                    <xdr:rowOff>19050</xdr:rowOff>
                  </from>
                  <to>
                    <xdr:col>2</xdr:col>
                    <xdr:colOff>38100</xdr:colOff>
                    <xdr:row>47</xdr:row>
                    <xdr:rowOff>241300</xdr:rowOff>
                  </to>
                </anchor>
              </controlPr>
            </control>
          </mc:Choice>
        </mc:AlternateContent>
        <mc:AlternateContent xmlns:mc="http://schemas.openxmlformats.org/markup-compatibility/2006">
          <mc:Choice Requires="x14">
            <control shapeId="29718" r:id="rId21" name="Check Box 22">
              <controlPr defaultSize="0" autoFill="0" autoLine="0" autoPict="0">
                <anchor moveWithCells="1">
                  <from>
                    <xdr:col>3</xdr:col>
                    <xdr:colOff>107950</xdr:colOff>
                    <xdr:row>10</xdr:row>
                    <xdr:rowOff>184150</xdr:rowOff>
                  </from>
                  <to>
                    <xdr:col>5</xdr:col>
                    <xdr:colOff>209550</xdr:colOff>
                    <xdr:row>11</xdr:row>
                    <xdr:rowOff>57150</xdr:rowOff>
                  </to>
                </anchor>
              </controlPr>
            </control>
          </mc:Choice>
        </mc:AlternateContent>
        <mc:AlternateContent xmlns:mc="http://schemas.openxmlformats.org/markup-compatibility/2006">
          <mc:Choice Requires="x14">
            <control shapeId="29719" r:id="rId22" name="Check Box 23">
              <controlPr defaultSize="0" autoFill="0" autoLine="0" autoPict="0">
                <anchor moveWithCells="1">
                  <from>
                    <xdr:col>5</xdr:col>
                    <xdr:colOff>247650</xdr:colOff>
                    <xdr:row>10</xdr:row>
                    <xdr:rowOff>171450</xdr:rowOff>
                  </from>
                  <to>
                    <xdr:col>7</xdr:col>
                    <xdr:colOff>152400</xdr:colOff>
                    <xdr:row>11</xdr:row>
                    <xdr:rowOff>50800</xdr:rowOff>
                  </to>
                </anchor>
              </controlPr>
            </control>
          </mc:Choice>
        </mc:AlternateContent>
        <mc:AlternateContent xmlns:mc="http://schemas.openxmlformats.org/markup-compatibility/2006">
          <mc:Choice Requires="x14">
            <control shapeId="29720" r:id="rId23" name="Check Box 24">
              <controlPr defaultSize="0" autoFill="0" autoLine="0" autoPict="0">
                <anchor moveWithCells="1">
                  <from>
                    <xdr:col>7</xdr:col>
                    <xdr:colOff>260350</xdr:colOff>
                    <xdr:row>10</xdr:row>
                    <xdr:rowOff>184150</xdr:rowOff>
                  </from>
                  <to>
                    <xdr:col>9</xdr:col>
                    <xdr:colOff>419100</xdr:colOff>
                    <xdr:row>11</xdr:row>
                    <xdr:rowOff>57150</xdr:rowOff>
                  </to>
                </anchor>
              </controlPr>
            </control>
          </mc:Choice>
        </mc:AlternateContent>
        <mc:AlternateContent xmlns:mc="http://schemas.openxmlformats.org/markup-compatibility/2006">
          <mc:Choice Requires="x14">
            <control shapeId="29721" r:id="rId24" name="Check Box 25">
              <controlPr defaultSize="0" autoFill="0" autoLine="0" autoPict="0">
                <anchor moveWithCells="1">
                  <from>
                    <xdr:col>3</xdr:col>
                    <xdr:colOff>107950</xdr:colOff>
                    <xdr:row>11</xdr:row>
                    <xdr:rowOff>57150</xdr:rowOff>
                  </from>
                  <to>
                    <xdr:col>5</xdr:col>
                    <xdr:colOff>146050</xdr:colOff>
                    <xdr:row>12</xdr:row>
                    <xdr:rowOff>107950</xdr:rowOff>
                  </to>
                </anchor>
              </controlPr>
            </control>
          </mc:Choice>
        </mc:AlternateContent>
        <mc:AlternateContent xmlns:mc="http://schemas.openxmlformats.org/markup-compatibility/2006">
          <mc:Choice Requires="x14">
            <control shapeId="29722" r:id="rId25" name="Check Box 26">
              <controlPr defaultSize="0" autoFill="0" autoLine="0" autoPict="0">
                <anchor moveWithCells="1">
                  <from>
                    <xdr:col>5</xdr:col>
                    <xdr:colOff>247650</xdr:colOff>
                    <xdr:row>11</xdr:row>
                    <xdr:rowOff>38100</xdr:rowOff>
                  </from>
                  <to>
                    <xdr:col>7</xdr:col>
                    <xdr:colOff>0</xdr:colOff>
                    <xdr:row>12</xdr:row>
                    <xdr:rowOff>95250</xdr:rowOff>
                  </to>
                </anchor>
              </controlPr>
            </control>
          </mc:Choice>
        </mc:AlternateContent>
        <mc:AlternateContent xmlns:mc="http://schemas.openxmlformats.org/markup-compatibility/2006">
          <mc:Choice Requires="x14">
            <control shapeId="29723" r:id="rId26" name="Check Box 27">
              <controlPr defaultSize="0" autoFill="0" autoLine="0" autoPict="0">
                <anchor moveWithCells="1">
                  <from>
                    <xdr:col>7</xdr:col>
                    <xdr:colOff>260350</xdr:colOff>
                    <xdr:row>11</xdr:row>
                    <xdr:rowOff>57150</xdr:rowOff>
                  </from>
                  <to>
                    <xdr:col>9</xdr:col>
                    <xdr:colOff>114300</xdr:colOff>
                    <xdr:row>12</xdr:row>
                    <xdr:rowOff>114300</xdr:rowOff>
                  </to>
                </anchor>
              </controlPr>
            </control>
          </mc:Choice>
        </mc:AlternateContent>
        <mc:AlternateContent xmlns:mc="http://schemas.openxmlformats.org/markup-compatibility/2006">
          <mc:Choice Requires="x14">
            <control shapeId="29724" r:id="rId27" name="Check Box 28">
              <controlPr defaultSize="0" autoFill="0" autoLine="0" autoPict="0">
                <anchor moveWithCells="1">
                  <from>
                    <xdr:col>9</xdr:col>
                    <xdr:colOff>431800</xdr:colOff>
                    <xdr:row>11</xdr:row>
                    <xdr:rowOff>57150</xdr:rowOff>
                  </from>
                  <to>
                    <xdr:col>9</xdr:col>
                    <xdr:colOff>1555750</xdr:colOff>
                    <xdr:row>12</xdr:row>
                    <xdr:rowOff>114300</xdr:rowOff>
                  </to>
                </anchor>
              </controlPr>
            </control>
          </mc:Choice>
        </mc:AlternateContent>
        <mc:AlternateContent xmlns:mc="http://schemas.openxmlformats.org/markup-compatibility/2006">
          <mc:Choice Requires="x14">
            <control shapeId="29725" r:id="rId28" name="Check Box 29">
              <controlPr defaultSize="0" autoFill="0" autoLine="0" autoPict="0">
                <anchor moveWithCells="1">
                  <from>
                    <xdr:col>9</xdr:col>
                    <xdr:colOff>431800</xdr:colOff>
                    <xdr:row>10</xdr:row>
                    <xdr:rowOff>171450</xdr:rowOff>
                  </from>
                  <to>
                    <xdr:col>9</xdr:col>
                    <xdr:colOff>1689100</xdr:colOff>
                    <xdr:row>11</xdr:row>
                    <xdr:rowOff>50800</xdr:rowOff>
                  </to>
                </anchor>
              </controlPr>
            </control>
          </mc:Choice>
        </mc:AlternateContent>
        <mc:AlternateContent xmlns:mc="http://schemas.openxmlformats.org/markup-compatibility/2006">
          <mc:Choice Requires="x14">
            <control shapeId="29726" r:id="rId29" name="Check Box 30">
              <controlPr defaultSize="0" autoFill="0" autoLine="0" autoPict="0">
                <anchor moveWithCells="1">
                  <from>
                    <xdr:col>1</xdr:col>
                    <xdr:colOff>38100</xdr:colOff>
                    <xdr:row>39</xdr:row>
                    <xdr:rowOff>19050</xdr:rowOff>
                  </from>
                  <to>
                    <xdr:col>2</xdr:col>
                    <xdr:colOff>38100</xdr:colOff>
                    <xdr:row>39</xdr:row>
                    <xdr:rowOff>241300</xdr:rowOff>
                  </to>
                </anchor>
              </controlPr>
            </control>
          </mc:Choice>
        </mc:AlternateContent>
        <mc:AlternateContent xmlns:mc="http://schemas.openxmlformats.org/markup-compatibility/2006">
          <mc:Choice Requires="x14">
            <control shapeId="29727" r:id="rId30" name="Check Box 31">
              <controlPr defaultSize="0" autoFill="0" autoLine="0" autoPict="0">
                <anchor moveWithCells="1">
                  <from>
                    <xdr:col>4</xdr:col>
                    <xdr:colOff>76200</xdr:colOff>
                    <xdr:row>39</xdr:row>
                    <xdr:rowOff>19050</xdr:rowOff>
                  </from>
                  <to>
                    <xdr:col>4</xdr:col>
                    <xdr:colOff>381000</xdr:colOff>
                    <xdr:row>40</xdr:row>
                    <xdr:rowOff>0</xdr:rowOff>
                  </to>
                </anchor>
              </controlPr>
            </control>
          </mc:Choice>
        </mc:AlternateContent>
        <mc:AlternateContent xmlns:mc="http://schemas.openxmlformats.org/markup-compatibility/2006">
          <mc:Choice Requires="x14">
            <control shapeId="29728" r:id="rId31" name="Check Box 32">
              <controlPr defaultSize="0" autoFill="0" autoLine="0" autoPict="0">
                <anchor moveWithCells="1">
                  <from>
                    <xdr:col>3</xdr:col>
                    <xdr:colOff>127000</xdr:colOff>
                    <xdr:row>12</xdr:row>
                    <xdr:rowOff>76200</xdr:rowOff>
                  </from>
                  <to>
                    <xdr:col>5</xdr:col>
                    <xdr:colOff>641350</xdr:colOff>
                    <xdr:row>14</xdr:row>
                    <xdr:rowOff>0</xdr:rowOff>
                  </to>
                </anchor>
              </controlPr>
            </control>
          </mc:Choice>
        </mc:AlternateContent>
      </controls>
    </mc:Choice>
  </mc:AlternateConten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election activeCell="E15" sqref="E14:E15"/>
    </sheetView>
  </sheetViews>
  <sheetFormatPr defaultRowHeight="12.5" x14ac:dyDescent="0.25"/>
  <sheetData/>
  <phoneticPr fontId="1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Y66"/>
  <sheetViews>
    <sheetView showGridLines="0" view="pageLayout" zoomScale="89" zoomScaleNormal="100" zoomScaleSheetLayoutView="50" zoomScalePageLayoutView="89" workbookViewId="0">
      <selection activeCell="A21" sqref="A21"/>
    </sheetView>
  </sheetViews>
  <sheetFormatPr defaultColWidth="9.1796875" defaultRowHeight="14" x14ac:dyDescent="0.35"/>
  <cols>
    <col min="1" max="1" width="26.54296875" style="112" customWidth="1"/>
    <col min="2" max="2" width="3" style="112" customWidth="1"/>
    <col min="3" max="3" width="13" style="112" bestFit="1" customWidth="1"/>
    <col min="4" max="4" width="2.7265625" style="204" customWidth="1"/>
    <col min="5" max="5" width="13" style="112" customWidth="1"/>
    <col min="6" max="6" width="2.7265625" style="204" customWidth="1"/>
    <col min="7" max="7" width="13" style="112" customWidth="1"/>
    <col min="8" max="8" width="2.7265625" style="204" customWidth="1"/>
    <col min="9" max="9" width="13" style="112" customWidth="1"/>
    <col min="10" max="10" width="2.7265625" style="204" customWidth="1"/>
    <col min="11" max="11" width="14.54296875" style="112" customWidth="1"/>
    <col min="12" max="12" width="2.7265625" style="204" customWidth="1"/>
    <col min="13" max="13" width="14.54296875" style="112" customWidth="1"/>
    <col min="14" max="15" width="2.7265625" style="204" customWidth="1"/>
    <col min="16" max="16" width="13" style="112" customWidth="1"/>
    <col min="17" max="17" width="2.7265625" style="204" customWidth="1"/>
    <col min="18" max="18" width="13" style="112" customWidth="1"/>
    <col min="19" max="19" width="6.7265625" style="112" customWidth="1"/>
    <col min="20" max="20" width="2.26953125" style="112" hidden="1" customWidth="1"/>
    <col min="21" max="21" width="2.7265625" style="112" hidden="1" customWidth="1"/>
    <col min="22" max="16384" width="9.1796875" style="112"/>
  </cols>
  <sheetData>
    <row r="1" spans="1:25" ht="15" x14ac:dyDescent="0.35">
      <c r="A1" s="119" t="s">
        <v>446</v>
      </c>
      <c r="B1" s="119"/>
      <c r="C1" s="179"/>
      <c r="D1" s="179"/>
      <c r="E1" s="179"/>
      <c r="F1" s="179"/>
      <c r="G1" s="179"/>
      <c r="H1" s="179"/>
      <c r="I1" s="179"/>
      <c r="J1" s="179"/>
      <c r="K1" s="179"/>
      <c r="L1" s="179"/>
      <c r="M1" s="179"/>
      <c r="N1" s="179"/>
      <c r="O1" s="179"/>
      <c r="P1" s="179"/>
      <c r="Q1" s="179"/>
      <c r="R1" s="179"/>
      <c r="S1" s="180"/>
      <c r="T1" s="180"/>
      <c r="U1" s="180"/>
      <c r="V1" s="180"/>
      <c r="W1" s="180"/>
      <c r="X1" s="180"/>
      <c r="Y1" s="180"/>
    </row>
    <row r="2" spans="1:25" x14ac:dyDescent="0.35">
      <c r="A2" s="113" t="s">
        <v>108</v>
      </c>
      <c r="B2" s="151"/>
      <c r="C2" s="733">
        <f>'Form B-2'!B2</f>
        <v>0</v>
      </c>
      <c r="D2" s="733"/>
      <c r="E2" s="733"/>
      <c r="F2" s="733"/>
      <c r="G2" s="733"/>
      <c r="H2" s="733"/>
      <c r="I2" s="733"/>
      <c r="J2" s="733"/>
      <c r="K2" s="733"/>
      <c r="L2" s="733"/>
      <c r="M2" s="733"/>
      <c r="N2" s="733"/>
      <c r="O2" s="151"/>
      <c r="P2" s="151"/>
      <c r="Q2" s="151"/>
      <c r="R2" s="151"/>
      <c r="S2" s="151"/>
      <c r="T2" s="151"/>
      <c r="U2" s="180"/>
      <c r="V2" s="180"/>
      <c r="W2" s="180"/>
      <c r="X2" s="180"/>
      <c r="Y2" s="180"/>
    </row>
    <row r="3" spans="1:25" x14ac:dyDescent="0.35">
      <c r="A3" s="113" t="s">
        <v>333</v>
      </c>
      <c r="B3" s="151"/>
      <c r="C3" s="733">
        <f>'Form B-2'!B3</f>
        <v>0</v>
      </c>
      <c r="D3" s="733"/>
      <c r="E3" s="733"/>
      <c r="F3" s="733"/>
      <c r="G3" s="733"/>
      <c r="H3" s="733"/>
      <c r="I3" s="733"/>
      <c r="J3" s="733"/>
      <c r="K3" s="733"/>
      <c r="L3" s="733"/>
      <c r="M3" s="733"/>
      <c r="N3" s="733"/>
      <c r="O3" s="151"/>
      <c r="P3" s="151"/>
      <c r="Q3" s="151"/>
      <c r="R3" s="151"/>
      <c r="S3" s="151"/>
      <c r="T3" s="151"/>
      <c r="U3" s="180"/>
      <c r="V3" s="180"/>
      <c r="W3" s="180"/>
      <c r="X3" s="180"/>
      <c r="Y3" s="180"/>
    </row>
    <row r="4" spans="1:25" x14ac:dyDescent="0.35">
      <c r="A4" s="181"/>
      <c r="B4" s="181"/>
      <c r="C4" s="180"/>
      <c r="D4" s="182"/>
      <c r="E4" s="183"/>
      <c r="F4" s="182"/>
      <c r="G4" s="183"/>
      <c r="H4" s="182"/>
      <c r="I4" s="183"/>
      <c r="J4" s="182"/>
      <c r="K4" s="184"/>
      <c r="L4" s="182"/>
      <c r="M4" s="184"/>
      <c r="N4" s="182"/>
      <c r="O4" s="182"/>
      <c r="P4" s="183"/>
      <c r="Q4" s="182"/>
      <c r="R4" s="183"/>
      <c r="S4" s="180"/>
      <c r="T4" s="180"/>
      <c r="U4" s="180"/>
      <c r="V4" s="180"/>
      <c r="W4" s="180"/>
      <c r="X4" s="180"/>
      <c r="Y4" s="180"/>
    </row>
    <row r="5" spans="1:25" ht="15.5" x14ac:dyDescent="0.35">
      <c r="A5" s="655" t="s">
        <v>276</v>
      </c>
      <c r="B5" s="655"/>
      <c r="C5" s="655"/>
      <c r="D5" s="655"/>
      <c r="E5" s="655"/>
      <c r="F5" s="655"/>
      <c r="G5" s="655"/>
      <c r="H5" s="655"/>
      <c r="I5" s="655"/>
      <c r="J5" s="655"/>
      <c r="K5" s="655"/>
      <c r="L5" s="655"/>
      <c r="M5" s="655"/>
      <c r="N5" s="655"/>
      <c r="O5" s="655"/>
      <c r="P5" s="655"/>
      <c r="Q5" s="655"/>
      <c r="R5" s="655"/>
    </row>
    <row r="6" spans="1:25" ht="15.75" customHeight="1" x14ac:dyDescent="0.35">
      <c r="A6" s="113" t="s">
        <v>103</v>
      </c>
      <c r="B6" s="116"/>
      <c r="C6" s="734"/>
      <c r="D6" s="734"/>
      <c r="E6" s="734"/>
      <c r="F6" s="734"/>
      <c r="G6" s="734"/>
      <c r="H6" s="734"/>
      <c r="I6" s="734"/>
      <c r="J6" s="116"/>
      <c r="K6" s="116"/>
      <c r="L6" s="116"/>
      <c r="M6" s="116"/>
      <c r="N6" s="116"/>
      <c r="O6" s="116"/>
      <c r="P6" s="116"/>
      <c r="Q6" s="116"/>
      <c r="R6" s="116"/>
    </row>
    <row r="7" spans="1:25" ht="66" customHeight="1" x14ac:dyDescent="0.35">
      <c r="A7" s="184" t="s">
        <v>351</v>
      </c>
      <c r="B7" s="116"/>
      <c r="C7" s="116"/>
      <c r="D7" s="116"/>
      <c r="E7" s="116"/>
      <c r="F7" s="116"/>
      <c r="G7" s="735" t="s">
        <v>296</v>
      </c>
      <c r="H7" s="116"/>
      <c r="I7" s="116"/>
      <c r="J7" s="116"/>
      <c r="K7" s="116"/>
      <c r="L7" s="116"/>
      <c r="M7" s="116"/>
      <c r="N7" s="116"/>
      <c r="O7" s="116"/>
      <c r="P7" s="737" t="s">
        <v>291</v>
      </c>
      <c r="Q7" s="738"/>
      <c r="R7" s="738"/>
      <c r="S7" s="739"/>
      <c r="T7" s="427"/>
      <c r="U7" s="427"/>
    </row>
    <row r="8" spans="1:25" s="131" customFormat="1" ht="36" customHeight="1" thickBot="1" x14ac:dyDescent="0.3">
      <c r="A8" s="127"/>
      <c r="B8" s="127"/>
      <c r="C8" s="128" t="s">
        <v>63</v>
      </c>
      <c r="D8" s="129"/>
      <c r="E8" s="128" t="s">
        <v>96</v>
      </c>
      <c r="F8" s="130"/>
      <c r="G8" s="736"/>
      <c r="H8" s="129"/>
      <c r="I8" s="128" t="s">
        <v>97</v>
      </c>
      <c r="J8" s="129"/>
      <c r="K8" s="128" t="s">
        <v>308</v>
      </c>
      <c r="L8" s="129"/>
      <c r="M8" s="128" t="s">
        <v>309</v>
      </c>
      <c r="N8" s="129"/>
      <c r="O8" s="129"/>
      <c r="P8" s="128" t="s">
        <v>290</v>
      </c>
      <c r="Q8" s="129"/>
      <c r="R8" s="430" t="s">
        <v>374</v>
      </c>
      <c r="T8" s="129"/>
    </row>
    <row r="9" spans="1:25" s="407" customFormat="1" ht="2.25" customHeight="1" x14ac:dyDescent="0.35">
      <c r="A9" s="732" t="s">
        <v>351</v>
      </c>
      <c r="B9" s="732"/>
      <c r="C9" s="151"/>
      <c r="D9" s="185"/>
      <c r="E9" s="151"/>
      <c r="F9" s="185"/>
      <c r="G9" s="151"/>
      <c r="H9" s="185"/>
      <c r="I9" s="151"/>
      <c r="J9" s="185"/>
      <c r="K9" s="151"/>
      <c r="L9" s="185"/>
      <c r="M9" s="151"/>
      <c r="N9" s="185"/>
      <c r="O9" s="185"/>
      <c r="P9" s="186"/>
      <c r="Q9" s="185"/>
      <c r="R9" s="151"/>
      <c r="S9" s="180"/>
      <c r="T9" s="180"/>
      <c r="U9" s="187"/>
    </row>
    <row r="10" spans="1:25" ht="27" customHeight="1" x14ac:dyDescent="0.35">
      <c r="A10" s="732" t="s">
        <v>64</v>
      </c>
      <c r="B10" s="732"/>
      <c r="C10" s="151"/>
      <c r="D10" s="185"/>
      <c r="E10" s="151"/>
      <c r="F10" s="185"/>
      <c r="G10" s="151"/>
      <c r="H10" s="185"/>
      <c r="I10" s="151"/>
      <c r="J10" s="185"/>
      <c r="K10" s="151"/>
      <c r="L10" s="185"/>
      <c r="M10" s="151"/>
      <c r="N10" s="185"/>
      <c r="O10" s="185"/>
      <c r="P10" s="186"/>
      <c r="Q10" s="185"/>
      <c r="R10" s="429"/>
      <c r="S10" s="180"/>
      <c r="T10" s="180"/>
      <c r="U10" s="187"/>
    </row>
    <row r="11" spans="1:25" ht="20.25" customHeight="1" x14ac:dyDescent="0.35">
      <c r="A11" s="151" t="s">
        <v>1</v>
      </c>
      <c r="B11" s="151"/>
      <c r="C11" s="188">
        <f>SUM(E11:R11)</f>
        <v>0</v>
      </c>
      <c r="D11" s="189"/>
      <c r="E11" s="69"/>
      <c r="F11" s="70"/>
      <c r="G11" s="69"/>
      <c r="H11" s="70"/>
      <c r="I11" s="69"/>
      <c r="J11" s="70"/>
      <c r="K11" s="69"/>
      <c r="L11" s="70"/>
      <c r="M11" s="69"/>
      <c r="N11" s="70"/>
      <c r="O11" s="70"/>
      <c r="P11" s="71"/>
      <c r="Q11" s="70"/>
      <c r="R11" s="428"/>
      <c r="S11" s="189"/>
      <c r="T11" s="189"/>
      <c r="U11" s="190"/>
    </row>
    <row r="12" spans="1:25" ht="20.25" customHeight="1" x14ac:dyDescent="0.35">
      <c r="A12" s="151" t="s">
        <v>2</v>
      </c>
      <c r="B12" s="151"/>
      <c r="C12" s="188">
        <f t="shared" ref="C12:C21" si="0">SUM(E12:R12)</f>
        <v>0</v>
      </c>
      <c r="D12" s="189"/>
      <c r="E12" s="69"/>
      <c r="F12" s="70"/>
      <c r="G12" s="69"/>
      <c r="H12" s="70"/>
      <c r="I12" s="69"/>
      <c r="J12" s="70"/>
      <c r="K12" s="69"/>
      <c r="L12" s="70"/>
      <c r="M12" s="69"/>
      <c r="N12" s="70"/>
      <c r="O12" s="70"/>
      <c r="P12" s="71"/>
      <c r="Q12" s="70"/>
      <c r="R12" s="428"/>
      <c r="S12" s="189"/>
      <c r="T12" s="189"/>
      <c r="U12" s="190"/>
    </row>
    <row r="13" spans="1:25" ht="20.25" customHeight="1" x14ac:dyDescent="0.35">
      <c r="A13" s="151" t="s">
        <v>3</v>
      </c>
      <c r="B13" s="151"/>
      <c r="C13" s="188">
        <f>SUM(E13:R13)</f>
        <v>0</v>
      </c>
      <c r="D13" s="189"/>
      <c r="E13" s="69"/>
      <c r="F13" s="70"/>
      <c r="G13" s="69"/>
      <c r="H13" s="70"/>
      <c r="I13" s="69"/>
      <c r="J13" s="70"/>
      <c r="K13" s="69"/>
      <c r="L13" s="70"/>
      <c r="M13" s="69"/>
      <c r="N13" s="70"/>
      <c r="O13" s="70"/>
      <c r="P13" s="71"/>
      <c r="Q13" s="70"/>
      <c r="R13" s="428"/>
      <c r="S13" s="189"/>
      <c r="T13" s="189"/>
      <c r="U13" s="190"/>
    </row>
    <row r="14" spans="1:25" ht="20.25" customHeight="1" x14ac:dyDescent="0.35">
      <c r="A14" s="151" t="s">
        <v>4</v>
      </c>
      <c r="B14" s="151"/>
      <c r="C14" s="188">
        <f t="shared" si="0"/>
        <v>0</v>
      </c>
      <c r="D14" s="189"/>
      <c r="E14" s="69"/>
      <c r="F14" s="70"/>
      <c r="G14" s="69"/>
      <c r="H14" s="70"/>
      <c r="I14" s="69"/>
      <c r="J14" s="70"/>
      <c r="K14" s="69"/>
      <c r="L14" s="70"/>
      <c r="M14" s="69"/>
      <c r="N14" s="70"/>
      <c r="O14" s="70"/>
      <c r="P14" s="71"/>
      <c r="Q14" s="70"/>
      <c r="R14" s="428"/>
      <c r="S14" s="189"/>
      <c r="T14" s="189"/>
      <c r="U14" s="190"/>
    </row>
    <row r="15" spans="1:25" ht="20.25" customHeight="1" x14ac:dyDescent="0.35">
      <c r="A15" s="151" t="s">
        <v>6</v>
      </c>
      <c r="B15" s="151"/>
      <c r="C15" s="188">
        <f t="shared" si="0"/>
        <v>0</v>
      </c>
      <c r="D15" s="189"/>
      <c r="E15" s="69"/>
      <c r="F15" s="70"/>
      <c r="G15" s="69"/>
      <c r="H15" s="70"/>
      <c r="I15" s="69"/>
      <c r="J15" s="70"/>
      <c r="K15" s="69"/>
      <c r="L15" s="70"/>
      <c r="M15" s="69"/>
      <c r="N15" s="70"/>
      <c r="O15" s="70"/>
      <c r="P15" s="71"/>
      <c r="Q15" s="70"/>
      <c r="R15" s="428"/>
      <c r="S15" s="189"/>
      <c r="T15" s="189"/>
      <c r="U15" s="190"/>
    </row>
    <row r="16" spans="1:25" ht="20.25" customHeight="1" x14ac:dyDescent="0.35">
      <c r="A16" s="151" t="s">
        <v>373</v>
      </c>
      <c r="B16" s="151"/>
      <c r="C16" s="188">
        <f t="shared" si="0"/>
        <v>0</v>
      </c>
      <c r="D16" s="189"/>
      <c r="E16" s="69"/>
      <c r="F16" s="70"/>
      <c r="G16" s="69"/>
      <c r="H16" s="70"/>
      <c r="I16" s="69"/>
      <c r="J16" s="70"/>
      <c r="K16" s="69"/>
      <c r="L16" s="70"/>
      <c r="M16" s="69"/>
      <c r="N16" s="70"/>
      <c r="O16" s="70"/>
      <c r="P16" s="71"/>
      <c r="Q16" s="70"/>
      <c r="R16" s="428"/>
      <c r="S16" s="189"/>
      <c r="T16" s="189"/>
      <c r="U16" s="190"/>
    </row>
    <row r="17" spans="1:21" ht="20.25" customHeight="1" x14ac:dyDescent="0.35">
      <c r="A17" s="151" t="s">
        <v>7</v>
      </c>
      <c r="B17" s="151"/>
      <c r="C17" s="188">
        <f t="shared" si="0"/>
        <v>0</v>
      </c>
      <c r="D17" s="189"/>
      <c r="E17" s="69"/>
      <c r="F17" s="70"/>
      <c r="G17" s="69"/>
      <c r="H17" s="70"/>
      <c r="I17" s="69"/>
      <c r="J17" s="70"/>
      <c r="K17" s="69"/>
      <c r="L17" s="70"/>
      <c r="M17" s="69"/>
      <c r="N17" s="70"/>
      <c r="O17" s="70"/>
      <c r="P17" s="71"/>
      <c r="Q17" s="70"/>
      <c r="R17" s="428"/>
      <c r="S17" s="189"/>
      <c r="T17" s="189"/>
      <c r="U17" s="190"/>
    </row>
    <row r="18" spans="1:21" ht="20.25" customHeight="1" x14ac:dyDescent="0.35">
      <c r="A18" s="151" t="s">
        <v>50</v>
      </c>
      <c r="B18" s="151"/>
      <c r="C18" s="188">
        <f t="shared" si="0"/>
        <v>0</v>
      </c>
      <c r="D18" s="189"/>
      <c r="E18" s="69"/>
      <c r="F18" s="70"/>
      <c r="G18" s="69"/>
      <c r="H18" s="70"/>
      <c r="I18" s="69"/>
      <c r="J18" s="70"/>
      <c r="K18" s="69"/>
      <c r="L18" s="70"/>
      <c r="M18" s="69"/>
      <c r="N18" s="70"/>
      <c r="O18" s="70"/>
      <c r="P18" s="71"/>
      <c r="Q18" s="70"/>
      <c r="R18" s="428"/>
      <c r="S18" s="189"/>
      <c r="T18" s="189"/>
      <c r="U18" s="190"/>
    </row>
    <row r="19" spans="1:21" ht="20.25" customHeight="1" x14ac:dyDescent="0.35">
      <c r="A19" s="151" t="s">
        <v>51</v>
      </c>
      <c r="B19" s="151"/>
      <c r="C19" s="188">
        <f t="shared" si="0"/>
        <v>0</v>
      </c>
      <c r="D19" s="189"/>
      <c r="E19" s="69"/>
      <c r="F19" s="70"/>
      <c r="G19" s="69"/>
      <c r="H19" s="70"/>
      <c r="I19" s="69"/>
      <c r="J19" s="70"/>
      <c r="K19" s="69"/>
      <c r="L19" s="70"/>
      <c r="M19" s="69"/>
      <c r="N19" s="70"/>
      <c r="O19" s="70"/>
      <c r="P19" s="71"/>
      <c r="Q19" s="70"/>
      <c r="R19" s="428"/>
      <c r="S19" s="189"/>
      <c r="T19" s="189"/>
      <c r="U19" s="190"/>
    </row>
    <row r="20" spans="1:21" ht="20.25" customHeight="1" x14ac:dyDescent="0.35">
      <c r="A20" s="151" t="s">
        <v>52</v>
      </c>
      <c r="B20" s="151"/>
      <c r="C20" s="188">
        <f t="shared" si="0"/>
        <v>0</v>
      </c>
      <c r="D20" s="189"/>
      <c r="E20" s="69"/>
      <c r="F20" s="70"/>
      <c r="G20" s="69"/>
      <c r="H20" s="70"/>
      <c r="I20" s="69"/>
      <c r="J20" s="70"/>
      <c r="K20" s="69"/>
      <c r="L20" s="70"/>
      <c r="M20" s="69"/>
      <c r="N20" s="70"/>
      <c r="O20" s="70"/>
      <c r="P20" s="71"/>
      <c r="Q20" s="70"/>
      <c r="R20" s="428"/>
      <c r="S20" s="189"/>
      <c r="T20" s="189"/>
      <c r="U20" s="190"/>
    </row>
    <row r="21" spans="1:21" ht="20.25" customHeight="1" x14ac:dyDescent="0.35">
      <c r="A21" s="381" t="s">
        <v>8</v>
      </c>
      <c r="B21" s="151"/>
      <c r="C21" s="188">
        <f t="shared" si="0"/>
        <v>0</v>
      </c>
      <c r="D21" s="189"/>
      <c r="E21" s="69"/>
      <c r="F21" s="70"/>
      <c r="G21" s="69"/>
      <c r="H21" s="70"/>
      <c r="I21" s="69"/>
      <c r="J21" s="70"/>
      <c r="K21" s="69"/>
      <c r="L21" s="70"/>
      <c r="M21" s="69"/>
      <c r="N21" s="70"/>
      <c r="O21" s="70"/>
      <c r="P21" s="71"/>
      <c r="Q21" s="70"/>
      <c r="R21" s="428"/>
      <c r="S21" s="189"/>
      <c r="T21" s="189"/>
      <c r="U21" s="190"/>
    </row>
    <row r="22" spans="1:21" ht="20.25" customHeight="1" thickBot="1" x14ac:dyDescent="0.4">
      <c r="A22" s="141" t="s">
        <v>39</v>
      </c>
      <c r="B22" s="183"/>
      <c r="C22" s="191">
        <f>SUM(C11:C21)</f>
        <v>0</v>
      </c>
      <c r="D22" s="189"/>
      <c r="E22" s="191">
        <f>SUM(E11:E21)</f>
        <v>0</v>
      </c>
      <c r="F22" s="189"/>
      <c r="G22" s="191">
        <f>SUM(G11:G21)</f>
        <v>0</v>
      </c>
      <c r="H22" s="189"/>
      <c r="I22" s="191">
        <f>SUM(I11:I21)</f>
        <v>0</v>
      </c>
      <c r="J22" s="189"/>
      <c r="K22" s="191">
        <f>SUM(K11:K21)</f>
        <v>0</v>
      </c>
      <c r="L22" s="189"/>
      <c r="M22" s="191">
        <f>SUM(M11:M21)</f>
        <v>0</v>
      </c>
      <c r="N22" s="189"/>
      <c r="O22" s="189"/>
      <c r="P22" s="192">
        <f>SUM(P11:P21)</f>
        <v>0</v>
      </c>
      <c r="Q22" s="189"/>
      <c r="R22" s="195">
        <f>SUM(R11:R21)</f>
        <v>0</v>
      </c>
      <c r="S22" s="189"/>
      <c r="T22" s="189"/>
      <c r="U22" s="190"/>
    </row>
    <row r="23" spans="1:21" ht="13.5" customHeight="1" x14ac:dyDescent="0.35">
      <c r="A23" s="183"/>
      <c r="B23" s="183"/>
      <c r="C23" s="189"/>
      <c r="D23" s="189"/>
      <c r="E23" s="189"/>
      <c r="F23" s="189"/>
      <c r="G23" s="189"/>
      <c r="H23" s="189"/>
      <c r="I23" s="189"/>
      <c r="J23" s="189"/>
      <c r="K23" s="189"/>
      <c r="L23" s="189"/>
      <c r="M23" s="189"/>
      <c r="N23" s="189"/>
      <c r="O23" s="189"/>
      <c r="P23" s="193"/>
      <c r="Q23" s="189"/>
      <c r="R23" s="190"/>
      <c r="S23" s="189"/>
      <c r="T23" s="189"/>
      <c r="U23" s="190"/>
    </row>
    <row r="24" spans="1:21" x14ac:dyDescent="0.35">
      <c r="A24" s="183" t="s">
        <v>65</v>
      </c>
      <c r="B24" s="183"/>
      <c r="C24" s="189"/>
      <c r="D24" s="189"/>
      <c r="E24" s="189"/>
      <c r="F24" s="189"/>
      <c r="G24" s="189"/>
      <c r="H24" s="189"/>
      <c r="I24" s="189"/>
      <c r="J24" s="189"/>
      <c r="K24" s="189"/>
      <c r="L24" s="189"/>
      <c r="M24" s="189"/>
      <c r="N24" s="189"/>
      <c r="O24" s="189"/>
      <c r="P24" s="193"/>
      <c r="Q24" s="189"/>
      <c r="R24" s="190"/>
      <c r="S24" s="189"/>
      <c r="T24" s="189"/>
      <c r="U24" s="190"/>
    </row>
    <row r="25" spans="1:21" ht="20.25" customHeight="1" x14ac:dyDescent="0.35">
      <c r="A25" s="151" t="s">
        <v>9</v>
      </c>
      <c r="B25" s="151"/>
      <c r="C25" s="188">
        <f t="shared" ref="C25:C36" si="1">SUM(E25:R25)</f>
        <v>0</v>
      </c>
      <c r="D25" s="189"/>
      <c r="E25" s="69"/>
      <c r="F25" s="70"/>
      <c r="G25" s="69"/>
      <c r="H25" s="70"/>
      <c r="I25" s="69"/>
      <c r="J25" s="70"/>
      <c r="K25" s="69"/>
      <c r="L25" s="70"/>
      <c r="M25" s="69"/>
      <c r="N25" s="70"/>
      <c r="O25" s="70"/>
      <c r="P25" s="71"/>
      <c r="Q25" s="70"/>
      <c r="R25" s="428"/>
      <c r="S25" s="70"/>
      <c r="T25" s="70"/>
      <c r="U25" s="428"/>
    </row>
    <row r="26" spans="1:21" ht="20.25" customHeight="1" x14ac:dyDescent="0.35">
      <c r="A26" s="151" t="s">
        <v>10</v>
      </c>
      <c r="B26" s="151"/>
      <c r="C26" s="188">
        <f t="shared" si="1"/>
        <v>0</v>
      </c>
      <c r="D26" s="189"/>
      <c r="E26" s="69"/>
      <c r="F26" s="70"/>
      <c r="G26" s="69"/>
      <c r="H26" s="70"/>
      <c r="I26" s="69"/>
      <c r="J26" s="70"/>
      <c r="K26" s="69"/>
      <c r="L26" s="70"/>
      <c r="M26" s="69"/>
      <c r="N26" s="70"/>
      <c r="O26" s="70"/>
      <c r="P26" s="71"/>
      <c r="Q26" s="70"/>
      <c r="R26" s="428"/>
      <c r="S26" s="70"/>
      <c r="T26" s="70"/>
      <c r="U26" s="428"/>
    </row>
    <row r="27" spans="1:21" ht="20.25" customHeight="1" x14ac:dyDescent="0.35">
      <c r="A27" s="151" t="s">
        <v>313</v>
      </c>
      <c r="B27" s="151"/>
      <c r="C27" s="188">
        <f t="shared" si="1"/>
        <v>0</v>
      </c>
      <c r="D27" s="189"/>
      <c r="E27" s="69"/>
      <c r="F27" s="70"/>
      <c r="G27" s="69"/>
      <c r="H27" s="70"/>
      <c r="I27" s="69"/>
      <c r="J27" s="70"/>
      <c r="K27" s="69"/>
      <c r="L27" s="70"/>
      <c r="M27" s="69"/>
      <c r="N27" s="70"/>
      <c r="O27" s="70"/>
      <c r="P27" s="71"/>
      <c r="Q27" s="70"/>
      <c r="R27" s="428"/>
      <c r="S27" s="70"/>
      <c r="T27" s="70"/>
      <c r="U27" s="428"/>
    </row>
    <row r="28" spans="1:21" ht="20.25" customHeight="1" x14ac:dyDescent="0.35">
      <c r="A28" s="151" t="s">
        <v>3</v>
      </c>
      <c r="B28" s="151"/>
      <c r="C28" s="188">
        <f t="shared" si="1"/>
        <v>0</v>
      </c>
      <c r="D28" s="189"/>
      <c r="E28" s="69"/>
      <c r="F28" s="70"/>
      <c r="G28" s="69"/>
      <c r="H28" s="70"/>
      <c r="I28" s="69"/>
      <c r="J28" s="70"/>
      <c r="K28" s="69"/>
      <c r="L28" s="70"/>
      <c r="M28" s="69"/>
      <c r="N28" s="70"/>
      <c r="O28" s="70"/>
      <c r="P28" s="71"/>
      <c r="Q28" s="70"/>
      <c r="R28" s="428"/>
      <c r="S28" s="70"/>
      <c r="T28" s="70"/>
      <c r="U28" s="428"/>
    </row>
    <row r="29" spans="1:21" ht="20.25" customHeight="1" x14ac:dyDescent="0.35">
      <c r="A29" s="151" t="s">
        <v>30</v>
      </c>
      <c r="B29" s="151"/>
      <c r="C29" s="188">
        <f t="shared" si="1"/>
        <v>0</v>
      </c>
      <c r="D29" s="189"/>
      <c r="E29" s="69"/>
      <c r="F29" s="70"/>
      <c r="G29" s="69"/>
      <c r="H29" s="70"/>
      <c r="I29" s="69"/>
      <c r="J29" s="70"/>
      <c r="K29" s="69"/>
      <c r="L29" s="70"/>
      <c r="M29" s="69"/>
      <c r="N29" s="70"/>
      <c r="O29" s="70"/>
      <c r="P29" s="71"/>
      <c r="Q29" s="70"/>
      <c r="R29" s="428"/>
      <c r="S29" s="70"/>
      <c r="T29" s="70"/>
      <c r="U29" s="428"/>
    </row>
    <row r="30" spans="1:21" ht="20.25" customHeight="1" x14ac:dyDescent="0.35">
      <c r="A30" s="151" t="s">
        <v>29</v>
      </c>
      <c r="B30" s="151"/>
      <c r="C30" s="188">
        <f t="shared" si="1"/>
        <v>0</v>
      </c>
      <c r="D30" s="189"/>
      <c r="E30" s="69"/>
      <c r="F30" s="70"/>
      <c r="G30" s="69"/>
      <c r="H30" s="70"/>
      <c r="I30" s="69"/>
      <c r="J30" s="70"/>
      <c r="K30" s="69"/>
      <c r="L30" s="70"/>
      <c r="M30" s="69"/>
      <c r="N30" s="70"/>
      <c r="O30" s="70"/>
      <c r="P30" s="71"/>
      <c r="Q30" s="70"/>
      <c r="R30" s="428"/>
      <c r="S30" s="70"/>
      <c r="T30" s="70"/>
      <c r="U30" s="428"/>
    </row>
    <row r="31" spans="1:21" ht="20.25" customHeight="1" x14ac:dyDescent="0.35">
      <c r="A31" s="151" t="s">
        <v>5</v>
      </c>
      <c r="B31" s="151"/>
      <c r="C31" s="188">
        <f>SUM(E31:R31)</f>
        <v>0</v>
      </c>
      <c r="D31" s="189"/>
      <c r="E31" s="69"/>
      <c r="F31" s="70"/>
      <c r="G31" s="69"/>
      <c r="H31" s="70"/>
      <c r="I31" s="69"/>
      <c r="J31" s="70"/>
      <c r="K31" s="69"/>
      <c r="L31" s="70"/>
      <c r="M31" s="69"/>
      <c r="N31" s="70"/>
      <c r="O31" s="70"/>
      <c r="P31" s="71"/>
      <c r="Q31" s="70"/>
      <c r="R31" s="428"/>
      <c r="S31" s="70"/>
      <c r="T31" s="70"/>
      <c r="U31" s="428"/>
    </row>
    <row r="32" spans="1:21" ht="20.25" customHeight="1" x14ac:dyDescent="0.35">
      <c r="A32" s="151" t="s">
        <v>11</v>
      </c>
      <c r="B32" s="151"/>
      <c r="C32" s="188">
        <f t="shared" si="1"/>
        <v>0</v>
      </c>
      <c r="D32" s="189"/>
      <c r="E32" s="69"/>
      <c r="F32" s="70"/>
      <c r="G32" s="69"/>
      <c r="H32" s="70"/>
      <c r="I32" s="69"/>
      <c r="J32" s="70"/>
      <c r="K32" s="69"/>
      <c r="L32" s="70"/>
      <c r="M32" s="69"/>
      <c r="N32" s="70"/>
      <c r="O32" s="70"/>
      <c r="P32" s="71"/>
      <c r="Q32" s="70"/>
      <c r="R32" s="428"/>
      <c r="S32" s="70"/>
      <c r="T32" s="70"/>
      <c r="U32" s="428"/>
    </row>
    <row r="33" spans="1:21" ht="20.25" customHeight="1" x14ac:dyDescent="0.35">
      <c r="A33" s="151" t="s">
        <v>12</v>
      </c>
      <c r="B33" s="151"/>
      <c r="C33" s="188">
        <f t="shared" si="1"/>
        <v>0</v>
      </c>
      <c r="D33" s="189"/>
      <c r="E33" s="69"/>
      <c r="F33" s="70"/>
      <c r="G33" s="69"/>
      <c r="H33" s="70"/>
      <c r="I33" s="69"/>
      <c r="J33" s="70"/>
      <c r="K33" s="69"/>
      <c r="L33" s="70"/>
      <c r="M33" s="69"/>
      <c r="N33" s="70"/>
      <c r="O33" s="70"/>
      <c r="P33" s="71"/>
      <c r="Q33" s="70"/>
      <c r="R33" s="428"/>
      <c r="S33" s="70"/>
      <c r="T33" s="70"/>
      <c r="U33" s="428"/>
    </row>
    <row r="34" spans="1:21" ht="20.25" customHeight="1" x14ac:dyDescent="0.35">
      <c r="A34" s="151" t="s">
        <v>13</v>
      </c>
      <c r="B34" s="151"/>
      <c r="C34" s="188">
        <f t="shared" si="1"/>
        <v>0</v>
      </c>
      <c r="D34" s="189"/>
      <c r="E34" s="69"/>
      <c r="F34" s="70"/>
      <c r="G34" s="69"/>
      <c r="H34" s="70"/>
      <c r="I34" s="69"/>
      <c r="J34" s="70"/>
      <c r="K34" s="69"/>
      <c r="L34" s="70"/>
      <c r="M34" s="69"/>
      <c r="N34" s="70"/>
      <c r="O34" s="70"/>
      <c r="P34" s="71"/>
      <c r="Q34" s="70"/>
      <c r="R34" s="428"/>
      <c r="S34" s="70"/>
      <c r="T34" s="70"/>
      <c r="U34" s="428"/>
    </row>
    <row r="35" spans="1:21" ht="20.25" customHeight="1" x14ac:dyDescent="0.35">
      <c r="A35" s="151" t="s">
        <v>48</v>
      </c>
      <c r="B35" s="151"/>
      <c r="C35" s="188">
        <f t="shared" si="1"/>
        <v>0</v>
      </c>
      <c r="D35" s="189"/>
      <c r="E35" s="69"/>
      <c r="F35" s="70"/>
      <c r="G35" s="69"/>
      <c r="H35" s="70"/>
      <c r="I35" s="69"/>
      <c r="J35" s="70"/>
      <c r="K35" s="69"/>
      <c r="L35" s="70"/>
      <c r="M35" s="69"/>
      <c r="N35" s="70"/>
      <c r="O35" s="70"/>
      <c r="P35" s="71"/>
      <c r="Q35" s="70"/>
      <c r="R35" s="428"/>
      <c r="S35" s="70"/>
      <c r="T35" s="70"/>
      <c r="U35" s="428"/>
    </row>
    <row r="36" spans="1:21" ht="20.25" customHeight="1" x14ac:dyDescent="0.35">
      <c r="A36" s="381" t="s">
        <v>8</v>
      </c>
      <c r="B36" s="151"/>
      <c r="C36" s="188">
        <f t="shared" si="1"/>
        <v>0</v>
      </c>
      <c r="D36" s="189"/>
      <c r="E36" s="69"/>
      <c r="F36" s="70"/>
      <c r="G36" s="69"/>
      <c r="H36" s="70"/>
      <c r="I36" s="69"/>
      <c r="J36" s="70"/>
      <c r="K36" s="69"/>
      <c r="L36" s="70"/>
      <c r="M36" s="69"/>
      <c r="N36" s="70"/>
      <c r="O36" s="70"/>
      <c r="P36" s="71"/>
      <c r="Q36" s="70"/>
      <c r="R36" s="428"/>
      <c r="S36" s="70"/>
      <c r="T36" s="70"/>
      <c r="U36" s="428"/>
    </row>
    <row r="37" spans="1:21" ht="20.25" customHeight="1" thickBot="1" x14ac:dyDescent="0.4">
      <c r="A37" s="141" t="s">
        <v>40</v>
      </c>
      <c r="B37" s="183"/>
      <c r="C37" s="191">
        <f>SUM(C25:C36)</f>
        <v>0</v>
      </c>
      <c r="D37" s="189"/>
      <c r="E37" s="191">
        <f>SUM(E25:E36)</f>
        <v>0</v>
      </c>
      <c r="F37" s="189"/>
      <c r="G37" s="191">
        <f>SUM(G25:G36)</f>
        <v>0</v>
      </c>
      <c r="H37" s="189"/>
      <c r="I37" s="191">
        <f>SUM(I25:I36)</f>
        <v>0</v>
      </c>
      <c r="J37" s="189"/>
      <c r="K37" s="191">
        <f>SUM(K25:K36)</f>
        <v>0</v>
      </c>
      <c r="L37" s="189"/>
      <c r="M37" s="191">
        <f>SUM(M25:M36)</f>
        <v>0</v>
      </c>
      <c r="N37" s="189"/>
      <c r="O37" s="189"/>
      <c r="P37" s="192">
        <f>SUM(P25:P36)</f>
        <v>0</v>
      </c>
      <c r="Q37" s="189"/>
      <c r="R37" s="195">
        <f>SUM(R25:R36)</f>
        <v>0</v>
      </c>
      <c r="S37" s="189"/>
      <c r="T37" s="189"/>
      <c r="U37" s="195">
        <f>SUM(U25:U36)</f>
        <v>0</v>
      </c>
    </row>
    <row r="38" spans="1:21" x14ac:dyDescent="0.35">
      <c r="A38" s="382"/>
      <c r="B38" s="183"/>
      <c r="C38" s="189"/>
      <c r="D38" s="189"/>
      <c r="E38" s="189"/>
      <c r="F38" s="189"/>
      <c r="G38" s="189"/>
      <c r="H38" s="189"/>
      <c r="I38" s="189"/>
      <c r="J38" s="189"/>
      <c r="K38" s="189"/>
      <c r="L38" s="189"/>
      <c r="M38" s="189"/>
      <c r="N38" s="189"/>
      <c r="O38" s="189"/>
      <c r="P38" s="193"/>
      <c r="Q38" s="189"/>
      <c r="R38" s="190"/>
      <c r="S38" s="189"/>
      <c r="T38" s="189"/>
      <c r="U38" s="190"/>
    </row>
    <row r="39" spans="1:21" ht="28" x14ac:dyDescent="0.35">
      <c r="A39" s="196" t="s">
        <v>66</v>
      </c>
      <c r="B39" s="196"/>
      <c r="C39" s="189"/>
      <c r="D39" s="189"/>
      <c r="E39" s="189"/>
      <c r="F39" s="189"/>
      <c r="G39" s="189"/>
      <c r="H39" s="189"/>
      <c r="I39" s="189"/>
      <c r="J39" s="189"/>
      <c r="K39" s="189"/>
      <c r="L39" s="189"/>
      <c r="M39" s="189"/>
      <c r="N39" s="189"/>
      <c r="O39" s="189"/>
      <c r="P39" s="193"/>
      <c r="Q39" s="189"/>
      <c r="R39" s="190"/>
      <c r="S39" s="189"/>
      <c r="T39" s="189"/>
      <c r="U39" s="190"/>
    </row>
    <row r="40" spans="1:21" ht="20.25" customHeight="1" x14ac:dyDescent="0.35">
      <c r="A40" s="151" t="s">
        <v>14</v>
      </c>
      <c r="B40" s="151"/>
      <c r="C40" s="188">
        <f t="shared" ref="C40:C52" si="2">SUM(E40:R40)</f>
        <v>0</v>
      </c>
      <c r="D40" s="189"/>
      <c r="E40" s="69"/>
      <c r="F40" s="70"/>
      <c r="G40" s="69"/>
      <c r="H40" s="70"/>
      <c r="I40" s="69"/>
      <c r="J40" s="70"/>
      <c r="K40" s="69"/>
      <c r="L40" s="70"/>
      <c r="M40" s="69"/>
      <c r="N40" s="70"/>
      <c r="O40" s="70"/>
      <c r="P40" s="71"/>
      <c r="Q40" s="70"/>
      <c r="R40" s="428"/>
      <c r="S40" s="70"/>
      <c r="T40" s="189"/>
      <c r="U40" s="194"/>
    </row>
    <row r="41" spans="1:21" ht="20.25" customHeight="1" x14ac:dyDescent="0.35">
      <c r="A41" s="151" t="s">
        <v>15</v>
      </c>
      <c r="B41" s="151"/>
      <c r="C41" s="188">
        <f t="shared" si="2"/>
        <v>0</v>
      </c>
      <c r="D41" s="189"/>
      <c r="E41" s="69"/>
      <c r="F41" s="70"/>
      <c r="G41" s="69"/>
      <c r="H41" s="70"/>
      <c r="I41" s="69"/>
      <c r="J41" s="70"/>
      <c r="K41" s="69"/>
      <c r="L41" s="70"/>
      <c r="M41" s="69"/>
      <c r="N41" s="70"/>
      <c r="O41" s="70"/>
      <c r="P41" s="71"/>
      <c r="Q41" s="70"/>
      <c r="R41" s="428"/>
      <c r="S41" s="70"/>
      <c r="T41" s="189"/>
      <c r="U41" s="194"/>
    </row>
    <row r="42" spans="1:21" ht="20.25" customHeight="1" x14ac:dyDescent="0.35">
      <c r="A42" s="151" t="s">
        <v>16</v>
      </c>
      <c r="B42" s="151"/>
      <c r="C42" s="188">
        <f t="shared" si="2"/>
        <v>0</v>
      </c>
      <c r="D42" s="189"/>
      <c r="E42" s="69"/>
      <c r="F42" s="70"/>
      <c r="G42" s="69"/>
      <c r="H42" s="70"/>
      <c r="I42" s="69"/>
      <c r="J42" s="70"/>
      <c r="K42" s="69"/>
      <c r="L42" s="70"/>
      <c r="M42" s="69"/>
      <c r="N42" s="70"/>
      <c r="O42" s="70"/>
      <c r="P42" s="71"/>
      <c r="Q42" s="70"/>
      <c r="R42" s="428"/>
      <c r="S42" s="70"/>
      <c r="T42" s="189"/>
      <c r="U42" s="194"/>
    </row>
    <row r="43" spans="1:21" ht="20.25" customHeight="1" x14ac:dyDescent="0.35">
      <c r="A43" s="151" t="s">
        <v>17</v>
      </c>
      <c r="B43" s="151"/>
      <c r="C43" s="188">
        <f t="shared" si="2"/>
        <v>0</v>
      </c>
      <c r="D43" s="189"/>
      <c r="E43" s="69"/>
      <c r="F43" s="70"/>
      <c r="G43" s="69"/>
      <c r="H43" s="70"/>
      <c r="I43" s="69"/>
      <c r="J43" s="70"/>
      <c r="K43" s="69"/>
      <c r="L43" s="70"/>
      <c r="M43" s="69"/>
      <c r="N43" s="70"/>
      <c r="O43" s="70"/>
      <c r="P43" s="71"/>
      <c r="Q43" s="70"/>
      <c r="R43" s="428"/>
      <c r="S43" s="70"/>
      <c r="T43" s="189"/>
      <c r="U43" s="194"/>
    </row>
    <row r="44" spans="1:21" ht="20.25" customHeight="1" x14ac:dyDescent="0.35">
      <c r="A44" s="151" t="s">
        <v>44</v>
      </c>
      <c r="B44" s="151"/>
      <c r="C44" s="188">
        <f t="shared" si="2"/>
        <v>0</v>
      </c>
      <c r="D44" s="189"/>
      <c r="E44" s="69"/>
      <c r="F44" s="70"/>
      <c r="G44" s="69"/>
      <c r="H44" s="70"/>
      <c r="I44" s="69"/>
      <c r="J44" s="70"/>
      <c r="K44" s="69"/>
      <c r="L44" s="70"/>
      <c r="M44" s="69"/>
      <c r="N44" s="70"/>
      <c r="O44" s="70"/>
      <c r="P44" s="71"/>
      <c r="Q44" s="70"/>
      <c r="R44" s="428"/>
      <c r="S44" s="70"/>
      <c r="T44" s="189"/>
      <c r="U44" s="194"/>
    </row>
    <row r="45" spans="1:21" ht="20.25" customHeight="1" x14ac:dyDescent="0.35">
      <c r="A45" s="151" t="s">
        <v>3</v>
      </c>
      <c r="B45" s="151"/>
      <c r="C45" s="188">
        <f t="shared" si="2"/>
        <v>0</v>
      </c>
      <c r="D45" s="189"/>
      <c r="E45" s="69"/>
      <c r="F45" s="70"/>
      <c r="G45" s="69"/>
      <c r="H45" s="70"/>
      <c r="I45" s="69"/>
      <c r="J45" s="70"/>
      <c r="K45" s="69"/>
      <c r="L45" s="70"/>
      <c r="M45" s="69"/>
      <c r="N45" s="70"/>
      <c r="O45" s="70"/>
      <c r="P45" s="71"/>
      <c r="Q45" s="70"/>
      <c r="R45" s="428"/>
      <c r="S45" s="70"/>
      <c r="T45" s="189"/>
      <c r="U45" s="194"/>
    </row>
    <row r="46" spans="1:21" ht="20.25" customHeight="1" x14ac:dyDescent="0.35">
      <c r="A46" s="151" t="s">
        <v>18</v>
      </c>
      <c r="B46" s="151"/>
      <c r="C46" s="188">
        <f t="shared" si="2"/>
        <v>0</v>
      </c>
      <c r="D46" s="189"/>
      <c r="E46" s="69"/>
      <c r="F46" s="70"/>
      <c r="G46" s="69"/>
      <c r="H46" s="70"/>
      <c r="I46" s="69"/>
      <c r="J46" s="70"/>
      <c r="K46" s="69"/>
      <c r="L46" s="70"/>
      <c r="M46" s="69"/>
      <c r="N46" s="70"/>
      <c r="O46" s="70"/>
      <c r="P46" s="71"/>
      <c r="Q46" s="70"/>
      <c r="R46" s="428"/>
      <c r="S46" s="70"/>
      <c r="T46" s="189"/>
      <c r="U46" s="194"/>
    </row>
    <row r="47" spans="1:21" ht="20.25" customHeight="1" x14ac:dyDescent="0.35">
      <c r="A47" s="151" t="s">
        <v>19</v>
      </c>
      <c r="B47" s="151"/>
      <c r="C47" s="188">
        <f t="shared" si="2"/>
        <v>0</v>
      </c>
      <c r="D47" s="189"/>
      <c r="E47" s="69"/>
      <c r="F47" s="70"/>
      <c r="G47" s="69"/>
      <c r="H47" s="70"/>
      <c r="I47" s="69"/>
      <c r="J47" s="70"/>
      <c r="K47" s="69"/>
      <c r="L47" s="70"/>
      <c r="M47" s="69"/>
      <c r="N47" s="70"/>
      <c r="O47" s="70"/>
      <c r="P47" s="71"/>
      <c r="Q47" s="70"/>
      <c r="R47" s="428"/>
      <c r="S47" s="70"/>
      <c r="T47" s="189"/>
      <c r="U47" s="194"/>
    </row>
    <row r="48" spans="1:21" ht="20.25" customHeight="1" x14ac:dyDescent="0.35">
      <c r="A48" s="151" t="s">
        <v>20</v>
      </c>
      <c r="B48" s="151"/>
      <c r="C48" s="188">
        <f t="shared" si="2"/>
        <v>0</v>
      </c>
      <c r="D48" s="189"/>
      <c r="E48" s="69"/>
      <c r="F48" s="70"/>
      <c r="G48" s="69"/>
      <c r="H48" s="70"/>
      <c r="I48" s="69"/>
      <c r="J48" s="70"/>
      <c r="K48" s="69"/>
      <c r="L48" s="70"/>
      <c r="M48" s="69"/>
      <c r="N48" s="70"/>
      <c r="O48" s="70"/>
      <c r="P48" s="71"/>
      <c r="Q48" s="70"/>
      <c r="R48" s="428"/>
      <c r="S48" s="70"/>
      <c r="T48" s="189"/>
      <c r="U48" s="194"/>
    </row>
    <row r="49" spans="1:21" ht="20.25" customHeight="1" x14ac:dyDescent="0.35">
      <c r="A49" s="151" t="s">
        <v>13</v>
      </c>
      <c r="B49" s="151"/>
      <c r="C49" s="188">
        <f t="shared" si="2"/>
        <v>0</v>
      </c>
      <c r="D49" s="189"/>
      <c r="E49" s="69"/>
      <c r="F49" s="70"/>
      <c r="G49" s="69"/>
      <c r="H49" s="70"/>
      <c r="I49" s="69"/>
      <c r="J49" s="70"/>
      <c r="K49" s="69"/>
      <c r="L49" s="70"/>
      <c r="M49" s="69"/>
      <c r="N49" s="70"/>
      <c r="O49" s="70"/>
      <c r="P49" s="71"/>
      <c r="Q49" s="70"/>
      <c r="R49" s="428"/>
      <c r="S49" s="70"/>
      <c r="T49" s="189"/>
      <c r="U49" s="194"/>
    </row>
    <row r="50" spans="1:21" ht="20.25" customHeight="1" x14ac:dyDescent="0.35">
      <c r="A50" s="151" t="s">
        <v>21</v>
      </c>
      <c r="B50" s="151"/>
      <c r="C50" s="188">
        <f t="shared" si="2"/>
        <v>0</v>
      </c>
      <c r="D50" s="189"/>
      <c r="E50" s="69"/>
      <c r="F50" s="70"/>
      <c r="G50" s="69"/>
      <c r="H50" s="70"/>
      <c r="I50" s="69"/>
      <c r="J50" s="70"/>
      <c r="K50" s="69"/>
      <c r="L50" s="70"/>
      <c r="M50" s="69"/>
      <c r="N50" s="70"/>
      <c r="O50" s="70"/>
      <c r="P50" s="71"/>
      <c r="Q50" s="70"/>
      <c r="R50" s="428"/>
      <c r="S50" s="70"/>
      <c r="T50" s="189"/>
      <c r="U50" s="194"/>
    </row>
    <row r="51" spans="1:21" ht="20.25" customHeight="1" x14ac:dyDescent="0.35">
      <c r="A51" s="151" t="s">
        <v>49</v>
      </c>
      <c r="B51" s="151"/>
      <c r="C51" s="188">
        <f t="shared" si="2"/>
        <v>0</v>
      </c>
      <c r="D51" s="189"/>
      <c r="E51" s="69"/>
      <c r="F51" s="70"/>
      <c r="G51" s="69"/>
      <c r="H51" s="70"/>
      <c r="I51" s="69"/>
      <c r="J51" s="70"/>
      <c r="K51" s="69"/>
      <c r="L51" s="70"/>
      <c r="M51" s="69"/>
      <c r="N51" s="70"/>
      <c r="O51" s="70"/>
      <c r="P51" s="71"/>
      <c r="Q51" s="70"/>
      <c r="R51" s="428"/>
      <c r="S51" s="70"/>
      <c r="T51" s="189"/>
      <c r="U51" s="194"/>
    </row>
    <row r="52" spans="1:21" ht="20.25" customHeight="1" x14ac:dyDescent="0.35">
      <c r="A52" s="381" t="s">
        <v>369</v>
      </c>
      <c r="B52" s="151"/>
      <c r="C52" s="188">
        <f t="shared" si="2"/>
        <v>0</v>
      </c>
      <c r="D52" s="189"/>
      <c r="E52" s="69"/>
      <c r="F52" s="70"/>
      <c r="G52" s="69"/>
      <c r="H52" s="70"/>
      <c r="I52" s="69"/>
      <c r="J52" s="70"/>
      <c r="K52" s="69"/>
      <c r="L52" s="70"/>
      <c r="M52" s="69"/>
      <c r="N52" s="70"/>
      <c r="O52" s="70"/>
      <c r="P52" s="71"/>
      <c r="Q52" s="70"/>
      <c r="R52" s="428"/>
      <c r="S52" s="70"/>
      <c r="T52" s="189"/>
      <c r="U52" s="194"/>
    </row>
    <row r="53" spans="1:21" ht="20.25" customHeight="1" thickBot="1" x14ac:dyDescent="0.4">
      <c r="A53" s="141" t="s">
        <v>41</v>
      </c>
      <c r="B53" s="183"/>
      <c r="C53" s="191">
        <f>SUM(C40:C52)</f>
        <v>0</v>
      </c>
      <c r="D53" s="189"/>
      <c r="E53" s="191">
        <f>SUM(E40:E52)</f>
        <v>0</v>
      </c>
      <c r="F53" s="189"/>
      <c r="G53" s="191">
        <f>SUM(G40:G52)</f>
        <v>0</v>
      </c>
      <c r="H53" s="189"/>
      <c r="I53" s="191">
        <f>SUM(I40:I52)</f>
        <v>0</v>
      </c>
      <c r="J53" s="189"/>
      <c r="K53" s="191">
        <f>SUM(K40:K52)</f>
        <v>0</v>
      </c>
      <c r="L53" s="189"/>
      <c r="M53" s="191">
        <f>SUM(M40:M52)</f>
        <v>0</v>
      </c>
      <c r="N53" s="189"/>
      <c r="O53" s="189"/>
      <c r="P53" s="192">
        <f>SUM(P40:P52)</f>
        <v>0</v>
      </c>
      <c r="Q53" s="189"/>
      <c r="R53" s="195">
        <f>SUM(R40:R52)</f>
        <v>0</v>
      </c>
      <c r="S53" s="189"/>
      <c r="T53" s="189"/>
      <c r="U53" s="195">
        <f>SUM(U40:U52)</f>
        <v>0</v>
      </c>
    </row>
    <row r="54" spans="1:21" x14ac:dyDescent="0.35">
      <c r="A54" s="151"/>
      <c r="B54" s="151"/>
      <c r="C54" s="197"/>
      <c r="D54" s="189"/>
      <c r="E54" s="189"/>
      <c r="F54" s="189"/>
      <c r="G54" s="189"/>
      <c r="H54" s="189"/>
      <c r="I54" s="189"/>
      <c r="J54" s="189"/>
      <c r="K54" s="189"/>
      <c r="L54" s="189"/>
      <c r="M54" s="189"/>
      <c r="N54" s="189"/>
      <c r="O54" s="189"/>
      <c r="P54" s="193"/>
      <c r="Q54" s="189"/>
      <c r="R54" s="190"/>
      <c r="S54" s="189"/>
      <c r="T54" s="189"/>
      <c r="U54" s="190"/>
    </row>
    <row r="55" spans="1:21" ht="21.75" customHeight="1" thickBot="1" x14ac:dyDescent="0.4">
      <c r="A55" s="141" t="s">
        <v>22</v>
      </c>
      <c r="B55" s="183"/>
      <c r="C55" s="191">
        <f>C53+C37+C22</f>
        <v>0</v>
      </c>
      <c r="D55" s="189"/>
      <c r="E55" s="191">
        <f>E53+E37+E22</f>
        <v>0</v>
      </c>
      <c r="F55" s="198"/>
      <c r="G55" s="191">
        <f>G53+G37+G22</f>
        <v>0</v>
      </c>
      <c r="H55" s="189"/>
      <c r="I55" s="191">
        <f>I53+I37+I22</f>
        <v>0</v>
      </c>
      <c r="J55" s="189"/>
      <c r="K55" s="191">
        <f>K53+K37+K22</f>
        <v>0</v>
      </c>
      <c r="L55" s="189"/>
      <c r="M55" s="191">
        <f>M53+M37+M22</f>
        <v>0</v>
      </c>
      <c r="N55" s="189"/>
      <c r="O55" s="189"/>
      <c r="P55" s="192">
        <f>P53+P37+P22</f>
        <v>0</v>
      </c>
      <c r="Q55" s="199"/>
      <c r="R55" s="195">
        <f>R53+R37+R22</f>
        <v>0</v>
      </c>
      <c r="S55" s="189"/>
      <c r="T55" s="199"/>
      <c r="U55" s="195">
        <f>U53+U37+U22</f>
        <v>0</v>
      </c>
    </row>
    <row r="56" spans="1:21" x14ac:dyDescent="0.35">
      <c r="A56" s="151"/>
      <c r="B56" s="151"/>
      <c r="C56" s="151"/>
      <c r="D56" s="185"/>
      <c r="E56" s="151"/>
      <c r="F56" s="185"/>
      <c r="G56" s="151"/>
      <c r="H56" s="185"/>
      <c r="I56" s="151"/>
      <c r="J56" s="185"/>
      <c r="K56" s="151"/>
      <c r="L56" s="185"/>
      <c r="M56" s="151"/>
      <c r="N56" s="185"/>
      <c r="O56" s="185"/>
      <c r="P56" s="151"/>
      <c r="Q56" s="185"/>
      <c r="R56" s="151"/>
    </row>
    <row r="57" spans="1:21" ht="33" customHeight="1" x14ac:dyDescent="0.35">
      <c r="A57" s="200" t="s">
        <v>42</v>
      </c>
      <c r="B57" s="200"/>
      <c r="C57" s="151"/>
      <c r="D57" s="185"/>
      <c r="E57" s="151"/>
      <c r="F57" s="185"/>
      <c r="G57" s="151"/>
      <c r="H57" s="185"/>
      <c r="I57" s="151"/>
      <c r="J57" s="151"/>
      <c r="K57" s="151"/>
      <c r="L57" s="731"/>
      <c r="M57" s="686"/>
      <c r="N57" s="686"/>
      <c r="O57" s="686"/>
      <c r="P57" s="686"/>
      <c r="Q57" s="686"/>
      <c r="R57" s="686"/>
    </row>
    <row r="58" spans="1:21" ht="30.75" customHeight="1" x14ac:dyDescent="0.35">
      <c r="A58" s="731" t="s">
        <v>385</v>
      </c>
      <c r="B58" s="686"/>
      <c r="C58" s="686"/>
      <c r="D58" s="686"/>
      <c r="E58" s="686"/>
      <c r="F58" s="686"/>
      <c r="G58" s="686"/>
      <c r="H58" s="185"/>
      <c r="I58" s="151"/>
      <c r="J58" s="151"/>
      <c r="K58" s="151"/>
      <c r="L58" s="201"/>
      <c r="M58" s="202"/>
      <c r="N58" s="202"/>
      <c r="O58" s="202"/>
      <c r="P58" s="202"/>
      <c r="Q58" s="202"/>
      <c r="R58" s="202"/>
    </row>
    <row r="59" spans="1:21" ht="17.25" customHeight="1" x14ac:dyDescent="0.35">
      <c r="A59" s="203" t="s">
        <v>101</v>
      </c>
      <c r="B59" s="200"/>
      <c r="C59" s="151"/>
      <c r="D59" s="185"/>
      <c r="E59" s="151"/>
      <c r="F59" s="185"/>
      <c r="G59" s="151"/>
      <c r="H59" s="185"/>
      <c r="I59" s="151"/>
      <c r="J59" s="200"/>
      <c r="K59" s="151"/>
      <c r="L59" s="200"/>
      <c r="M59" s="151"/>
      <c r="N59" s="185"/>
      <c r="O59" s="185"/>
      <c r="P59" s="151"/>
      <c r="Q59" s="185"/>
      <c r="R59" s="151"/>
    </row>
    <row r="60" spans="1:21" ht="14.5" thickBot="1" x14ac:dyDescent="0.4">
      <c r="A60" s="200"/>
      <c r="B60" s="200"/>
      <c r="C60" s="151"/>
      <c r="D60" s="185"/>
      <c r="E60" s="151"/>
      <c r="F60" s="185"/>
      <c r="G60" s="151"/>
      <c r="H60" s="185"/>
      <c r="I60" s="151"/>
      <c r="J60" s="185"/>
      <c r="K60" s="151"/>
      <c r="L60" s="185"/>
      <c r="M60" s="151"/>
      <c r="N60" s="185"/>
      <c r="O60" s="185"/>
      <c r="P60" s="151"/>
      <c r="Q60" s="185"/>
      <c r="R60" s="151"/>
    </row>
    <row r="61" spans="1:21" x14ac:dyDescent="0.35">
      <c r="A61" s="722" t="s">
        <v>371</v>
      </c>
      <c r="B61" s="723"/>
      <c r="C61" s="723"/>
      <c r="D61" s="723"/>
      <c r="E61" s="723"/>
      <c r="F61" s="723"/>
      <c r="G61" s="723"/>
      <c r="H61" s="723"/>
      <c r="I61" s="723"/>
      <c r="J61" s="723"/>
      <c r="K61" s="723"/>
      <c r="L61" s="723"/>
      <c r="M61" s="723"/>
      <c r="N61" s="723"/>
      <c r="O61" s="723"/>
      <c r="P61" s="723"/>
      <c r="Q61" s="723"/>
      <c r="R61" s="723"/>
      <c r="S61" s="724"/>
    </row>
    <row r="62" spans="1:21" x14ac:dyDescent="0.35">
      <c r="A62" s="725"/>
      <c r="B62" s="726"/>
      <c r="C62" s="726"/>
      <c r="D62" s="726"/>
      <c r="E62" s="726"/>
      <c r="F62" s="726"/>
      <c r="G62" s="726"/>
      <c r="H62" s="726"/>
      <c r="I62" s="726"/>
      <c r="J62" s="726"/>
      <c r="K62" s="726"/>
      <c r="L62" s="726"/>
      <c r="M62" s="726"/>
      <c r="N62" s="726"/>
      <c r="O62" s="726"/>
      <c r="P62" s="726"/>
      <c r="Q62" s="726"/>
      <c r="R62" s="726"/>
      <c r="S62" s="727"/>
    </row>
    <row r="63" spans="1:21" x14ac:dyDescent="0.35">
      <c r="A63" s="725"/>
      <c r="B63" s="726"/>
      <c r="C63" s="726"/>
      <c r="D63" s="726"/>
      <c r="E63" s="726"/>
      <c r="F63" s="726"/>
      <c r="G63" s="726"/>
      <c r="H63" s="726"/>
      <c r="I63" s="726"/>
      <c r="J63" s="726"/>
      <c r="K63" s="726"/>
      <c r="L63" s="726"/>
      <c r="M63" s="726"/>
      <c r="N63" s="726"/>
      <c r="O63" s="726"/>
      <c r="P63" s="726"/>
      <c r="Q63" s="726"/>
      <c r="R63" s="726"/>
      <c r="S63" s="727"/>
    </row>
    <row r="64" spans="1:21" x14ac:dyDescent="0.35">
      <c r="A64" s="725"/>
      <c r="B64" s="726"/>
      <c r="C64" s="726"/>
      <c r="D64" s="726"/>
      <c r="E64" s="726"/>
      <c r="F64" s="726"/>
      <c r="G64" s="726"/>
      <c r="H64" s="726"/>
      <c r="I64" s="726"/>
      <c r="J64" s="726"/>
      <c r="K64" s="726"/>
      <c r="L64" s="726"/>
      <c r="M64" s="726"/>
      <c r="N64" s="726"/>
      <c r="O64" s="726"/>
      <c r="P64" s="726"/>
      <c r="Q64" s="726"/>
      <c r="R64" s="726"/>
      <c r="S64" s="727"/>
    </row>
    <row r="65" spans="1:19" x14ac:dyDescent="0.35">
      <c r="A65" s="725"/>
      <c r="B65" s="726"/>
      <c r="C65" s="726"/>
      <c r="D65" s="726"/>
      <c r="E65" s="726"/>
      <c r="F65" s="726"/>
      <c r="G65" s="726"/>
      <c r="H65" s="726"/>
      <c r="I65" s="726"/>
      <c r="J65" s="726"/>
      <c r="K65" s="726"/>
      <c r="L65" s="726"/>
      <c r="M65" s="726"/>
      <c r="N65" s="726"/>
      <c r="O65" s="726"/>
      <c r="P65" s="726"/>
      <c r="Q65" s="726"/>
      <c r="R65" s="726"/>
      <c r="S65" s="727"/>
    </row>
    <row r="66" spans="1:19" ht="14.5" thickBot="1" x14ac:dyDescent="0.4">
      <c r="A66" s="728"/>
      <c r="B66" s="729"/>
      <c r="C66" s="729"/>
      <c r="D66" s="729"/>
      <c r="E66" s="729"/>
      <c r="F66" s="729"/>
      <c r="G66" s="729"/>
      <c r="H66" s="729"/>
      <c r="I66" s="729"/>
      <c r="J66" s="729"/>
      <c r="K66" s="729"/>
      <c r="L66" s="729"/>
      <c r="M66" s="729"/>
      <c r="N66" s="729"/>
      <c r="O66" s="729"/>
      <c r="P66" s="729"/>
      <c r="Q66" s="729"/>
      <c r="R66" s="729"/>
      <c r="S66" s="730"/>
    </row>
  </sheetData>
  <sheetProtection algorithmName="SHA-512" hashValue="GpvB3HYNQ096h0QDUg6SpjAzgY1CCK4qIAEWuYrfPdvaxB1lP7DuThzq62hQGnTFNa6jQYkDBjjGGjw553J1tg==" saltValue="MwZXGDftOrBq+mZNsomhqg==" spinCount="100000" sheet="1" formatColumns="0" insertRows="0" selectLockedCells="1"/>
  <mergeCells count="11">
    <mergeCell ref="A61:S66"/>
    <mergeCell ref="A58:G58"/>
    <mergeCell ref="L57:R57"/>
    <mergeCell ref="A10:B10"/>
    <mergeCell ref="C2:N2"/>
    <mergeCell ref="C3:N3"/>
    <mergeCell ref="A5:R5"/>
    <mergeCell ref="C6:I6"/>
    <mergeCell ref="G7:G8"/>
    <mergeCell ref="A9:B9"/>
    <mergeCell ref="P7:S7"/>
  </mergeCells>
  <phoneticPr fontId="19" type="noConversion"/>
  <pageMargins left="0.75" right="0.75" top="1" bottom="1" header="0.5" footer="0.5"/>
  <pageSetup scale="64" orientation="landscape" r:id="rId1"/>
  <headerFooter alignWithMargins="0">
    <oddFooter>&amp;LMaryland Department of Transportation
Maryland Transit Administration
Office of Local Transit Support&amp;C&amp;D&amp;R&amp;F
&amp;A</oddFooter>
  </headerFooter>
  <rowBreaks count="2" manualBreakCount="2">
    <brk id="23" max="16383" man="1"/>
    <brk id="37"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J101"/>
  <sheetViews>
    <sheetView view="pageLayout" zoomScaleNormal="100" workbookViewId="0">
      <selection activeCell="A92" sqref="A92"/>
    </sheetView>
  </sheetViews>
  <sheetFormatPr defaultColWidth="9.1796875" defaultRowHeight="14" x14ac:dyDescent="0.35"/>
  <cols>
    <col min="1" max="1" width="23.7265625" style="112" customWidth="1"/>
    <col min="2" max="2" width="2.7265625" style="180" customWidth="1"/>
    <col min="3" max="3" width="16.1796875" style="215" customWidth="1"/>
    <col min="4" max="4" width="2.7265625" style="220" customWidth="1"/>
    <col min="5" max="5" width="2.7265625" style="204" customWidth="1"/>
    <col min="6" max="6" width="14.7265625" style="112" customWidth="1"/>
    <col min="7" max="7" width="2.7265625" style="204" customWidth="1"/>
    <col min="8" max="8" width="14.7265625" style="180" customWidth="1"/>
    <col min="9" max="9" width="3.453125" style="151" customWidth="1"/>
    <col min="10" max="10" width="13.26953125" style="413" customWidth="1"/>
    <col min="11" max="16384" width="9.1796875" style="112"/>
  </cols>
  <sheetData>
    <row r="1" spans="1:10" ht="15" x14ac:dyDescent="0.35">
      <c r="A1" s="119" t="s">
        <v>446</v>
      </c>
      <c r="B1" s="119"/>
      <c r="C1" s="179"/>
      <c r="D1" s="179"/>
      <c r="E1" s="179"/>
      <c r="F1" s="179"/>
      <c r="G1" s="179"/>
      <c r="H1" s="179"/>
      <c r="I1" s="179"/>
      <c r="J1" s="111"/>
    </row>
    <row r="2" spans="1:10" ht="15" x14ac:dyDescent="0.35">
      <c r="A2" s="113" t="s">
        <v>98</v>
      </c>
      <c r="B2" s="653">
        <f>'Form B-1'!C2</f>
        <v>0</v>
      </c>
      <c r="C2" s="653"/>
      <c r="D2" s="653"/>
      <c r="E2" s="653"/>
      <c r="F2" s="653"/>
      <c r="G2" s="653"/>
      <c r="H2" s="653"/>
      <c r="I2" s="115"/>
      <c r="J2" s="205"/>
    </row>
    <row r="3" spans="1:10" ht="15" x14ac:dyDescent="0.35">
      <c r="A3" s="113" t="s">
        <v>333</v>
      </c>
      <c r="B3" s="653">
        <f>'Form B-1'!C3</f>
        <v>0</v>
      </c>
      <c r="C3" s="653"/>
      <c r="D3" s="653"/>
      <c r="E3" s="653"/>
      <c r="F3" s="653"/>
      <c r="G3" s="653"/>
      <c r="H3" s="653"/>
      <c r="I3" s="115"/>
      <c r="J3" s="205"/>
    </row>
    <row r="4" spans="1:10" x14ac:dyDescent="0.35">
      <c r="A4" s="181"/>
      <c r="B4" s="181"/>
      <c r="C4" s="151"/>
      <c r="D4" s="182"/>
      <c r="E4" s="182"/>
      <c r="F4" s="180"/>
      <c r="G4" s="182"/>
      <c r="H4" s="183"/>
      <c r="I4" s="183"/>
    </row>
    <row r="5" spans="1:10" ht="15.5" x14ac:dyDescent="0.35">
      <c r="A5" s="655" t="s">
        <v>277</v>
      </c>
      <c r="B5" s="655"/>
      <c r="C5" s="655"/>
      <c r="D5" s="655"/>
      <c r="E5" s="655"/>
      <c r="F5" s="655"/>
      <c r="G5" s="655"/>
      <c r="H5" s="655"/>
      <c r="I5" s="410"/>
    </row>
    <row r="6" spans="1:10" x14ac:dyDescent="0.35">
      <c r="A6" s="206"/>
      <c r="B6" s="206"/>
      <c r="C6" s="206"/>
      <c r="D6" s="206"/>
      <c r="E6" s="206"/>
      <c r="F6" s="206"/>
      <c r="G6" s="206"/>
      <c r="H6" s="206"/>
      <c r="I6" s="206"/>
    </row>
    <row r="7" spans="1:10" x14ac:dyDescent="0.35">
      <c r="A7" s="207" t="s">
        <v>93</v>
      </c>
      <c r="B7" s="206"/>
      <c r="C7" s="206"/>
      <c r="D7" s="206"/>
      <c r="E7" s="206"/>
      <c r="F7" s="206"/>
      <c r="G7" s="206"/>
      <c r="H7" s="206"/>
      <c r="I7" s="206"/>
    </row>
    <row r="8" spans="1:10" x14ac:dyDescent="0.35">
      <c r="A8" s="207" t="s">
        <v>94</v>
      </c>
      <c r="B8" s="206"/>
      <c r="C8" s="206"/>
      <c r="D8" s="206"/>
      <c r="E8" s="206"/>
      <c r="F8" s="206"/>
      <c r="G8" s="206"/>
      <c r="H8" s="206"/>
      <c r="I8" s="206"/>
    </row>
    <row r="9" spans="1:10" x14ac:dyDescent="0.35">
      <c r="A9" s="207"/>
      <c r="B9" s="206"/>
      <c r="C9" s="206"/>
      <c r="D9" s="206"/>
      <c r="E9" s="206"/>
      <c r="F9" s="206"/>
      <c r="G9" s="206"/>
      <c r="H9" s="206"/>
      <c r="I9" s="206"/>
    </row>
    <row r="10" spans="1:10" s="131" customFormat="1" ht="40.5" customHeight="1" thickBot="1" x14ac:dyDescent="0.3">
      <c r="A10" s="127"/>
      <c r="B10" s="127"/>
      <c r="C10" s="130"/>
      <c r="D10" s="129"/>
      <c r="E10" s="130"/>
      <c r="F10" s="128" t="s">
        <v>450</v>
      </c>
      <c r="G10" s="129"/>
      <c r="H10" s="128" t="s">
        <v>451</v>
      </c>
      <c r="I10" s="128"/>
      <c r="J10" s="208" t="s">
        <v>95</v>
      </c>
    </row>
    <row r="11" spans="1:10" x14ac:dyDescent="0.35">
      <c r="A11" s="183" t="s">
        <v>64</v>
      </c>
      <c r="B11" s="183"/>
      <c r="C11" s="151"/>
      <c r="D11" s="185"/>
      <c r="E11" s="185"/>
      <c r="F11" s="151"/>
      <c r="G11" s="185"/>
      <c r="H11" s="151"/>
    </row>
    <row r="12" spans="1:10" x14ac:dyDescent="0.35">
      <c r="A12" s="151" t="s">
        <v>1</v>
      </c>
      <c r="B12" s="151"/>
      <c r="C12" s="209"/>
      <c r="D12" s="185"/>
      <c r="E12" s="185"/>
      <c r="F12" s="72"/>
      <c r="G12" s="210"/>
      <c r="H12" s="72"/>
      <c r="I12" s="210"/>
      <c r="J12" s="211" t="e">
        <f>(H12-F12)/F12</f>
        <v>#DIV/0!</v>
      </c>
    </row>
    <row r="13" spans="1:10" x14ac:dyDescent="0.35">
      <c r="A13" s="151" t="s">
        <v>2</v>
      </c>
      <c r="B13" s="151"/>
      <c r="C13" s="209"/>
      <c r="D13" s="185"/>
      <c r="E13" s="185"/>
      <c r="F13" s="72"/>
      <c r="G13" s="210"/>
      <c r="H13" s="72"/>
      <c r="I13" s="210"/>
      <c r="J13" s="212" t="e">
        <f t="shared" ref="J13:J24" si="0">(H13-F13)/F13</f>
        <v>#DIV/0!</v>
      </c>
    </row>
    <row r="14" spans="1:10" x14ac:dyDescent="0.35">
      <c r="A14" s="151" t="s">
        <v>3</v>
      </c>
      <c r="B14" s="151"/>
      <c r="C14" s="209"/>
      <c r="D14" s="185"/>
      <c r="E14" s="185"/>
      <c r="F14" s="72"/>
      <c r="G14" s="210"/>
      <c r="H14" s="72"/>
      <c r="I14" s="210"/>
      <c r="J14" s="212" t="e">
        <f t="shared" si="0"/>
        <v>#DIV/0!</v>
      </c>
    </row>
    <row r="15" spans="1:10" x14ac:dyDescent="0.35">
      <c r="A15" s="151" t="s">
        <v>4</v>
      </c>
      <c r="B15" s="151"/>
      <c r="C15" s="209"/>
      <c r="D15" s="185"/>
      <c r="E15" s="185"/>
      <c r="F15" s="72"/>
      <c r="G15" s="210"/>
      <c r="H15" s="72"/>
      <c r="I15" s="210"/>
      <c r="J15" s="212" t="e">
        <f t="shared" si="0"/>
        <v>#DIV/0!</v>
      </c>
    </row>
    <row r="16" spans="1:10" x14ac:dyDescent="0.35">
      <c r="A16" s="151" t="s">
        <v>5</v>
      </c>
      <c r="B16" s="151"/>
      <c r="C16" s="209"/>
      <c r="D16" s="185"/>
      <c r="E16" s="185"/>
      <c r="F16" s="72"/>
      <c r="G16" s="210"/>
      <c r="H16" s="72"/>
      <c r="I16" s="210"/>
      <c r="J16" s="212" t="e">
        <f t="shared" si="0"/>
        <v>#DIV/0!</v>
      </c>
    </row>
    <row r="17" spans="1:10" x14ac:dyDescent="0.35">
      <c r="A17" s="151" t="s">
        <v>6</v>
      </c>
      <c r="B17" s="151"/>
      <c r="C17" s="209"/>
      <c r="D17" s="185"/>
      <c r="E17" s="185"/>
      <c r="F17" s="72"/>
      <c r="G17" s="210"/>
      <c r="H17" s="72"/>
      <c r="I17" s="210"/>
      <c r="J17" s="212" t="e">
        <f t="shared" si="0"/>
        <v>#DIV/0!</v>
      </c>
    </row>
    <row r="18" spans="1:10" x14ac:dyDescent="0.35">
      <c r="A18" s="151" t="s">
        <v>38</v>
      </c>
      <c r="B18" s="151"/>
      <c r="C18" s="209"/>
      <c r="D18" s="185"/>
      <c r="E18" s="185"/>
      <c r="F18" s="72"/>
      <c r="G18" s="210"/>
      <c r="H18" s="72"/>
      <c r="I18" s="210"/>
      <c r="J18" s="213" t="e">
        <f>(H18-F18)/F18</f>
        <v>#DIV/0!</v>
      </c>
    </row>
    <row r="19" spans="1:10" x14ac:dyDescent="0.35">
      <c r="A19" s="151" t="s">
        <v>7</v>
      </c>
      <c r="B19" s="151"/>
      <c r="C19" s="209"/>
      <c r="D19" s="185"/>
      <c r="E19" s="185"/>
      <c r="F19" s="72"/>
      <c r="G19" s="210"/>
      <c r="H19" s="72"/>
      <c r="I19" s="210"/>
      <c r="J19" s="212" t="e">
        <f t="shared" si="0"/>
        <v>#DIV/0!</v>
      </c>
    </row>
    <row r="20" spans="1:10" x14ac:dyDescent="0.35">
      <c r="A20" s="151" t="s">
        <v>50</v>
      </c>
      <c r="B20" s="151"/>
      <c r="C20" s="209"/>
      <c r="D20" s="185"/>
      <c r="E20" s="185"/>
      <c r="F20" s="72"/>
      <c r="G20" s="210"/>
      <c r="H20" s="72"/>
      <c r="I20" s="210"/>
      <c r="J20" s="212" t="e">
        <f t="shared" si="0"/>
        <v>#DIV/0!</v>
      </c>
    </row>
    <row r="21" spans="1:10" x14ac:dyDescent="0.35">
      <c r="A21" s="151" t="s">
        <v>51</v>
      </c>
      <c r="B21" s="151"/>
      <c r="C21" s="209"/>
      <c r="D21" s="185"/>
      <c r="E21" s="185"/>
      <c r="F21" s="72"/>
      <c r="G21" s="210"/>
      <c r="H21" s="72"/>
      <c r="I21" s="210"/>
      <c r="J21" s="212" t="e">
        <f t="shared" si="0"/>
        <v>#DIV/0!</v>
      </c>
    </row>
    <row r="22" spans="1:10" x14ac:dyDescent="0.35">
      <c r="A22" s="151" t="s">
        <v>52</v>
      </c>
      <c r="B22" s="151"/>
      <c r="C22" s="209"/>
      <c r="D22" s="185"/>
      <c r="E22" s="185"/>
      <c r="F22" s="72"/>
      <c r="G22" s="210"/>
      <c r="H22" s="72"/>
      <c r="I22" s="210"/>
      <c r="J22" s="212" t="e">
        <f t="shared" si="0"/>
        <v>#DIV/0!</v>
      </c>
    </row>
    <row r="23" spans="1:10" x14ac:dyDescent="0.35">
      <c r="A23" s="381" t="s">
        <v>8</v>
      </c>
      <c r="B23" s="151"/>
      <c r="C23" s="209"/>
      <c r="D23" s="185"/>
      <c r="E23" s="185"/>
      <c r="F23" s="72"/>
      <c r="G23" s="210"/>
      <c r="H23" s="72"/>
      <c r="I23" s="210"/>
      <c r="J23" s="212" t="e">
        <f t="shared" si="0"/>
        <v>#DIV/0!</v>
      </c>
    </row>
    <row r="24" spans="1:10" ht="14.5" thickBot="1" x14ac:dyDescent="0.4">
      <c r="A24" s="375" t="s">
        <v>39</v>
      </c>
      <c r="B24" s="183"/>
      <c r="C24" s="209"/>
      <c r="D24" s="185"/>
      <c r="E24" s="185"/>
      <c r="F24" s="214">
        <f>SUM(F12:F23)</f>
        <v>0</v>
      </c>
      <c r="G24" s="210"/>
      <c r="H24" s="214">
        <f>SUM(H12:H23)</f>
        <v>0</v>
      </c>
      <c r="I24" s="210"/>
      <c r="J24" s="212" t="e">
        <f t="shared" si="0"/>
        <v>#DIV/0!</v>
      </c>
    </row>
    <row r="25" spans="1:10" x14ac:dyDescent="0.35">
      <c r="A25" s="382"/>
      <c r="B25" s="183"/>
      <c r="C25" s="151"/>
      <c r="D25" s="185"/>
      <c r="E25" s="185"/>
      <c r="F25" s="210"/>
      <c r="G25" s="210"/>
      <c r="H25" s="210"/>
      <c r="I25" s="210"/>
      <c r="J25" s="215"/>
    </row>
    <row r="26" spans="1:10" ht="14.5" thickBot="1" x14ac:dyDescent="0.4">
      <c r="A26" s="375" t="s">
        <v>100</v>
      </c>
      <c r="B26" s="183"/>
      <c r="C26" s="151"/>
      <c r="D26" s="185"/>
      <c r="E26" s="185"/>
      <c r="F26" s="73"/>
      <c r="G26" s="76"/>
      <c r="H26" s="73"/>
      <c r="I26" s="210"/>
      <c r="J26" s="212" t="e">
        <f>(H26-F26)/F26</f>
        <v>#DIV/0!</v>
      </c>
    </row>
    <row r="27" spans="1:10" x14ac:dyDescent="0.35">
      <c r="A27" s="382"/>
      <c r="B27" s="183"/>
      <c r="C27" s="151"/>
      <c r="D27" s="185"/>
      <c r="E27" s="185"/>
      <c r="F27" s="76"/>
      <c r="G27" s="76"/>
      <c r="H27" s="76"/>
      <c r="I27" s="210"/>
      <c r="J27" s="215"/>
    </row>
    <row r="28" spans="1:10" x14ac:dyDescent="0.35">
      <c r="A28" s="183" t="s">
        <v>65</v>
      </c>
      <c r="B28" s="183"/>
      <c r="C28" s="151"/>
      <c r="D28" s="185"/>
      <c r="E28" s="185"/>
      <c r="F28" s="76"/>
      <c r="G28" s="76"/>
      <c r="H28" s="76"/>
      <c r="I28" s="210"/>
      <c r="J28" s="215"/>
    </row>
    <row r="29" spans="1:10" x14ac:dyDescent="0.35">
      <c r="A29" s="151" t="s">
        <v>9</v>
      </c>
      <c r="B29" s="151"/>
      <c r="C29" s="209"/>
      <c r="D29" s="185"/>
      <c r="E29" s="185"/>
      <c r="F29" s="72"/>
      <c r="G29" s="76"/>
      <c r="H29" s="72"/>
      <c r="I29" s="210"/>
      <c r="J29" s="212" t="e">
        <f t="shared" ref="J29:J41" si="1">(H29-F29)/F29</f>
        <v>#DIV/0!</v>
      </c>
    </row>
    <row r="30" spans="1:10" x14ac:dyDescent="0.35">
      <c r="A30" s="151" t="s">
        <v>10</v>
      </c>
      <c r="B30" s="151"/>
      <c r="C30" s="209"/>
      <c r="D30" s="185"/>
      <c r="E30" s="185"/>
      <c r="F30" s="72"/>
      <c r="G30" s="76"/>
      <c r="H30" s="72"/>
      <c r="I30" s="210"/>
      <c r="J30" s="212" t="e">
        <f>(H30-F30)/F30</f>
        <v>#DIV/0!</v>
      </c>
    </row>
    <row r="31" spans="1:10" x14ac:dyDescent="0.35">
      <c r="A31" s="151" t="s">
        <v>314</v>
      </c>
      <c r="B31" s="151"/>
      <c r="C31" s="209"/>
      <c r="D31" s="185"/>
      <c r="E31" s="185"/>
      <c r="F31" s="72"/>
      <c r="G31" s="76"/>
      <c r="H31" s="72"/>
      <c r="I31" s="210"/>
      <c r="J31" s="212" t="e">
        <f t="shared" ref="J31" si="2">(H31-F31)/F31</f>
        <v>#DIV/0!</v>
      </c>
    </row>
    <row r="32" spans="1:10" x14ac:dyDescent="0.35">
      <c r="A32" s="151" t="s">
        <v>5</v>
      </c>
      <c r="B32" s="151"/>
      <c r="C32" s="209"/>
      <c r="D32" s="185"/>
      <c r="E32" s="185"/>
      <c r="F32" s="72"/>
      <c r="G32" s="76"/>
      <c r="H32" s="72"/>
      <c r="I32" s="210"/>
      <c r="J32" s="212"/>
    </row>
    <row r="33" spans="1:10" x14ac:dyDescent="0.35">
      <c r="A33" s="151" t="s">
        <v>3</v>
      </c>
      <c r="B33" s="151"/>
      <c r="C33" s="209"/>
      <c r="D33" s="185"/>
      <c r="E33" s="185"/>
      <c r="F33" s="72"/>
      <c r="G33" s="76"/>
      <c r="H33" s="72"/>
      <c r="I33" s="210"/>
      <c r="J33" s="212" t="e">
        <f t="shared" si="1"/>
        <v>#DIV/0!</v>
      </c>
    </row>
    <row r="34" spans="1:10" x14ac:dyDescent="0.35">
      <c r="A34" s="151" t="s">
        <v>30</v>
      </c>
      <c r="B34" s="151"/>
      <c r="C34" s="209"/>
      <c r="D34" s="185"/>
      <c r="E34" s="185"/>
      <c r="F34" s="72"/>
      <c r="G34" s="76"/>
      <c r="H34" s="72"/>
      <c r="I34" s="210"/>
      <c r="J34" s="212" t="e">
        <f t="shared" si="1"/>
        <v>#DIV/0!</v>
      </c>
    </row>
    <row r="35" spans="1:10" x14ac:dyDescent="0.35">
      <c r="A35" s="151" t="s">
        <v>29</v>
      </c>
      <c r="B35" s="151"/>
      <c r="C35" s="209"/>
      <c r="D35" s="185"/>
      <c r="E35" s="185"/>
      <c r="F35" s="72"/>
      <c r="G35" s="76"/>
      <c r="H35" s="72"/>
      <c r="I35" s="210"/>
      <c r="J35" s="212" t="e">
        <f t="shared" si="1"/>
        <v>#DIV/0!</v>
      </c>
    </row>
    <row r="36" spans="1:10" x14ac:dyDescent="0.35">
      <c r="A36" s="151" t="s">
        <v>11</v>
      </c>
      <c r="B36" s="151"/>
      <c r="C36" s="209"/>
      <c r="D36" s="185"/>
      <c r="E36" s="185"/>
      <c r="F36" s="72"/>
      <c r="G36" s="76"/>
      <c r="H36" s="72"/>
      <c r="I36" s="210"/>
      <c r="J36" s="212" t="e">
        <f t="shared" si="1"/>
        <v>#DIV/0!</v>
      </c>
    </row>
    <row r="37" spans="1:10" x14ac:dyDescent="0.35">
      <c r="A37" s="151" t="s">
        <v>12</v>
      </c>
      <c r="B37" s="151"/>
      <c r="C37" s="209"/>
      <c r="D37" s="185"/>
      <c r="E37" s="185"/>
      <c r="F37" s="72"/>
      <c r="G37" s="76"/>
      <c r="H37" s="72"/>
      <c r="I37" s="210"/>
      <c r="J37" s="212" t="e">
        <f t="shared" si="1"/>
        <v>#DIV/0!</v>
      </c>
    </row>
    <row r="38" spans="1:10" x14ac:dyDescent="0.35">
      <c r="A38" s="151" t="s">
        <v>13</v>
      </c>
      <c r="B38" s="151"/>
      <c r="C38" s="209"/>
      <c r="D38" s="185"/>
      <c r="E38" s="185"/>
      <c r="F38" s="72"/>
      <c r="G38" s="76"/>
      <c r="H38" s="72"/>
      <c r="I38" s="210"/>
      <c r="J38" s="212" t="e">
        <f t="shared" si="1"/>
        <v>#DIV/0!</v>
      </c>
    </row>
    <row r="39" spans="1:10" x14ac:dyDescent="0.35">
      <c r="A39" s="151" t="s">
        <v>48</v>
      </c>
      <c r="B39" s="151"/>
      <c r="C39" s="209"/>
      <c r="D39" s="185"/>
      <c r="E39" s="185"/>
      <c r="F39" s="72"/>
      <c r="G39" s="76"/>
      <c r="H39" s="72"/>
      <c r="I39" s="210"/>
      <c r="J39" s="212" t="e">
        <f t="shared" si="1"/>
        <v>#DIV/0!</v>
      </c>
    </row>
    <row r="40" spans="1:10" x14ac:dyDescent="0.35">
      <c r="A40" s="381" t="s">
        <v>8</v>
      </c>
      <c r="B40" s="151"/>
      <c r="C40" s="209"/>
      <c r="D40" s="185"/>
      <c r="E40" s="185"/>
      <c r="F40" s="72"/>
      <c r="G40" s="76"/>
      <c r="H40" s="72"/>
      <c r="I40" s="210"/>
      <c r="J40" s="212" t="e">
        <f t="shared" si="1"/>
        <v>#DIV/0!</v>
      </c>
    </row>
    <row r="41" spans="1:10" ht="14.5" thickBot="1" x14ac:dyDescent="0.4">
      <c r="A41" s="141" t="s">
        <v>40</v>
      </c>
      <c r="B41" s="183"/>
      <c r="C41" s="209"/>
      <c r="D41" s="185"/>
      <c r="E41" s="185"/>
      <c r="F41" s="214">
        <f>SUM(F29:F40)</f>
        <v>0</v>
      </c>
      <c r="G41" s="210"/>
      <c r="H41" s="214">
        <f>SUM(H29:H40)</f>
        <v>0</v>
      </c>
      <c r="I41" s="210"/>
      <c r="J41" s="212" t="e">
        <f t="shared" si="1"/>
        <v>#DIV/0!</v>
      </c>
    </row>
    <row r="42" spans="1:10" x14ac:dyDescent="0.35">
      <c r="A42" s="382"/>
      <c r="B42" s="183"/>
      <c r="C42" s="209"/>
      <c r="D42" s="185"/>
      <c r="E42" s="185"/>
      <c r="F42" s="210"/>
      <c r="G42" s="210"/>
      <c r="H42" s="210"/>
      <c r="I42" s="210"/>
      <c r="J42" s="216"/>
    </row>
    <row r="43" spans="1:10" x14ac:dyDescent="0.35">
      <c r="A43" s="183" t="s">
        <v>66</v>
      </c>
      <c r="B43" s="183"/>
      <c r="C43" s="151"/>
      <c r="D43" s="185"/>
      <c r="E43" s="185"/>
      <c r="F43" s="210"/>
      <c r="G43" s="210"/>
      <c r="H43" s="210"/>
      <c r="I43" s="210"/>
      <c r="J43" s="215"/>
    </row>
    <row r="44" spans="1:10" x14ac:dyDescent="0.35">
      <c r="A44" s="151" t="s">
        <v>14</v>
      </c>
      <c r="B44" s="151"/>
      <c r="C44" s="209"/>
      <c r="D44" s="185"/>
      <c r="E44" s="185"/>
      <c r="F44" s="72"/>
      <c r="G44" s="76"/>
      <c r="H44" s="72"/>
      <c r="I44" s="210"/>
      <c r="J44" s="212" t="e">
        <f t="shared" ref="J44:J58" si="3">(H44-F44)/F44</f>
        <v>#DIV/0!</v>
      </c>
    </row>
    <row r="45" spans="1:10" x14ac:dyDescent="0.35">
      <c r="A45" s="151" t="s">
        <v>15</v>
      </c>
      <c r="B45" s="151"/>
      <c r="C45" s="209"/>
      <c r="D45" s="185"/>
      <c r="E45" s="185"/>
      <c r="F45" s="72"/>
      <c r="G45" s="76"/>
      <c r="H45" s="72"/>
      <c r="I45" s="210"/>
      <c r="J45" s="212" t="e">
        <f t="shared" si="3"/>
        <v>#DIV/0!</v>
      </c>
    </row>
    <row r="46" spans="1:10" x14ac:dyDescent="0.35">
      <c r="A46" s="151" t="s">
        <v>16</v>
      </c>
      <c r="B46" s="151"/>
      <c r="C46" s="209"/>
      <c r="D46" s="185"/>
      <c r="E46" s="185"/>
      <c r="F46" s="72"/>
      <c r="G46" s="76"/>
      <c r="H46" s="72"/>
      <c r="I46" s="210"/>
      <c r="J46" s="212" t="e">
        <f t="shared" si="3"/>
        <v>#DIV/0!</v>
      </c>
    </row>
    <row r="47" spans="1:10" x14ac:dyDescent="0.35">
      <c r="A47" s="151" t="s">
        <v>17</v>
      </c>
      <c r="B47" s="151"/>
      <c r="C47" s="209"/>
      <c r="D47" s="185"/>
      <c r="E47" s="185"/>
      <c r="F47" s="72"/>
      <c r="G47" s="76"/>
      <c r="H47" s="72"/>
      <c r="I47" s="210"/>
      <c r="J47" s="212" t="e">
        <f t="shared" si="3"/>
        <v>#DIV/0!</v>
      </c>
    </row>
    <row r="48" spans="1:10" x14ac:dyDescent="0.35">
      <c r="A48" s="151" t="s">
        <v>44</v>
      </c>
      <c r="B48" s="151"/>
      <c r="C48" s="209"/>
      <c r="D48" s="185"/>
      <c r="E48" s="185"/>
      <c r="F48" s="72"/>
      <c r="G48" s="76"/>
      <c r="H48" s="72"/>
      <c r="I48" s="210"/>
      <c r="J48" s="212" t="e">
        <f t="shared" si="3"/>
        <v>#DIV/0!</v>
      </c>
    </row>
    <row r="49" spans="1:10" x14ac:dyDescent="0.35">
      <c r="A49" s="151" t="s">
        <v>3</v>
      </c>
      <c r="B49" s="151"/>
      <c r="C49" s="209"/>
      <c r="D49" s="185"/>
      <c r="E49" s="185"/>
      <c r="F49" s="72"/>
      <c r="G49" s="76"/>
      <c r="H49" s="72"/>
      <c r="I49" s="210"/>
      <c r="J49" s="212" t="e">
        <f t="shared" si="3"/>
        <v>#DIV/0!</v>
      </c>
    </row>
    <row r="50" spans="1:10" x14ac:dyDescent="0.35">
      <c r="A50" s="151" t="s">
        <v>18</v>
      </c>
      <c r="B50" s="151"/>
      <c r="C50" s="209"/>
      <c r="D50" s="185"/>
      <c r="E50" s="185"/>
      <c r="F50" s="72"/>
      <c r="G50" s="76"/>
      <c r="H50" s="72"/>
      <c r="I50" s="210"/>
      <c r="J50" s="212" t="e">
        <f t="shared" si="3"/>
        <v>#DIV/0!</v>
      </c>
    </row>
    <row r="51" spans="1:10" x14ac:dyDescent="0.35">
      <c r="A51" s="151" t="s">
        <v>19</v>
      </c>
      <c r="B51" s="151"/>
      <c r="C51" s="209"/>
      <c r="D51" s="185"/>
      <c r="E51" s="185"/>
      <c r="F51" s="72"/>
      <c r="G51" s="76"/>
      <c r="H51" s="72"/>
      <c r="I51" s="210"/>
      <c r="J51" s="212" t="e">
        <f t="shared" si="3"/>
        <v>#DIV/0!</v>
      </c>
    </row>
    <row r="52" spans="1:10" x14ac:dyDescent="0.35">
      <c r="A52" s="151" t="s">
        <v>20</v>
      </c>
      <c r="B52" s="151"/>
      <c r="C52" s="209"/>
      <c r="D52" s="185"/>
      <c r="E52" s="185"/>
      <c r="F52" s="72"/>
      <c r="G52" s="76"/>
      <c r="H52" s="72"/>
      <c r="I52" s="210"/>
      <c r="J52" s="212" t="e">
        <f t="shared" si="3"/>
        <v>#DIV/0!</v>
      </c>
    </row>
    <row r="53" spans="1:10" x14ac:dyDescent="0.35">
      <c r="A53" s="151" t="s">
        <v>13</v>
      </c>
      <c r="B53" s="151"/>
      <c r="C53" s="209"/>
      <c r="D53" s="185"/>
      <c r="E53" s="185"/>
      <c r="F53" s="72"/>
      <c r="G53" s="76"/>
      <c r="H53" s="72"/>
      <c r="I53" s="210"/>
      <c r="J53" s="212" t="e">
        <f t="shared" si="3"/>
        <v>#DIV/0!</v>
      </c>
    </row>
    <row r="54" spans="1:10" x14ac:dyDescent="0.35">
      <c r="A54" s="151" t="s">
        <v>21</v>
      </c>
      <c r="B54" s="151"/>
      <c r="C54" s="209"/>
      <c r="D54" s="185"/>
      <c r="E54" s="185"/>
      <c r="F54" s="72"/>
      <c r="G54" s="76"/>
      <c r="H54" s="72"/>
      <c r="I54" s="210"/>
      <c r="J54" s="212" t="e">
        <f t="shared" si="3"/>
        <v>#DIV/0!</v>
      </c>
    </row>
    <row r="55" spans="1:10" x14ac:dyDescent="0.35">
      <c r="A55" s="151" t="s">
        <v>49</v>
      </c>
      <c r="B55" s="151"/>
      <c r="C55" s="209"/>
      <c r="D55" s="185"/>
      <c r="E55" s="185"/>
      <c r="F55" s="72"/>
      <c r="G55" s="76"/>
      <c r="H55" s="72"/>
      <c r="I55" s="210"/>
      <c r="J55" s="212" t="e">
        <f t="shared" si="3"/>
        <v>#DIV/0!</v>
      </c>
    </row>
    <row r="56" spans="1:10" x14ac:dyDescent="0.35">
      <c r="A56" s="151" t="s">
        <v>92</v>
      </c>
      <c r="B56" s="151"/>
      <c r="C56" s="209"/>
      <c r="D56" s="185"/>
      <c r="E56" s="185"/>
      <c r="F56" s="72"/>
      <c r="G56" s="76"/>
      <c r="H56" s="72"/>
      <c r="I56" s="210"/>
      <c r="J56" s="212" t="e">
        <f t="shared" si="3"/>
        <v>#DIV/0!</v>
      </c>
    </row>
    <row r="57" spans="1:10" x14ac:dyDescent="0.35">
      <c r="A57" s="381" t="s">
        <v>8</v>
      </c>
      <c r="B57" s="151"/>
      <c r="C57" s="209"/>
      <c r="D57" s="185"/>
      <c r="E57" s="185"/>
      <c r="F57" s="72"/>
      <c r="G57" s="76"/>
      <c r="H57" s="72"/>
      <c r="I57" s="210"/>
      <c r="J57" s="212" t="e">
        <f t="shared" si="3"/>
        <v>#DIV/0!</v>
      </c>
    </row>
    <row r="58" spans="1:10" s="413" customFormat="1" ht="14.5" thickBot="1" x14ac:dyDescent="0.4">
      <c r="A58" s="141" t="s">
        <v>41</v>
      </c>
      <c r="B58" s="183"/>
      <c r="C58" s="209"/>
      <c r="D58" s="185"/>
      <c r="E58" s="185"/>
      <c r="F58" s="214">
        <f>SUM(F44:F57)</f>
        <v>0</v>
      </c>
      <c r="G58" s="210"/>
      <c r="H58" s="214">
        <f>SUM(H44:H57)</f>
        <v>0</v>
      </c>
      <c r="I58" s="210"/>
      <c r="J58" s="212" t="e">
        <f t="shared" si="3"/>
        <v>#DIV/0!</v>
      </c>
    </row>
    <row r="59" spans="1:10" s="413" customFormat="1" x14ac:dyDescent="0.35">
      <c r="A59" s="151"/>
      <c r="B59" s="151"/>
      <c r="C59" s="151"/>
      <c r="D59" s="185"/>
      <c r="E59" s="185"/>
      <c r="F59" s="210"/>
      <c r="G59" s="210"/>
      <c r="H59" s="210"/>
      <c r="I59" s="210"/>
      <c r="J59" s="215"/>
    </row>
    <row r="60" spans="1:10" s="413" customFormat="1" ht="14.5" thickBot="1" x14ac:dyDescent="0.4">
      <c r="A60" s="141" t="s">
        <v>22</v>
      </c>
      <c r="B60" s="183"/>
      <c r="C60" s="209"/>
      <c r="D60" s="185"/>
      <c r="E60" s="185"/>
      <c r="F60" s="214">
        <f>F58+F41+F26+F24</f>
        <v>0</v>
      </c>
      <c r="G60" s="210"/>
      <c r="H60" s="214">
        <f>H58+H41+H26+H24</f>
        <v>0</v>
      </c>
      <c r="I60" s="210"/>
      <c r="J60" s="212" t="e">
        <f>(H60-F60)/F60</f>
        <v>#DIV/0!</v>
      </c>
    </row>
    <row r="61" spans="1:10" s="413" customFormat="1" x14ac:dyDescent="0.35">
      <c r="A61" s="151"/>
      <c r="B61" s="151"/>
      <c r="C61" s="151"/>
      <c r="D61" s="185"/>
      <c r="E61" s="185"/>
      <c r="F61" s="151"/>
      <c r="G61" s="185"/>
      <c r="H61" s="151"/>
      <c r="I61" s="151"/>
      <c r="J61" s="215"/>
    </row>
    <row r="62" spans="1:10" s="413" customFormat="1" x14ac:dyDescent="0.35">
      <c r="A62" s="200" t="s">
        <v>42</v>
      </c>
      <c r="B62" s="200"/>
      <c r="C62" s="151"/>
      <c r="D62" s="185"/>
      <c r="E62" s="185"/>
      <c r="F62" s="151"/>
      <c r="G62" s="185"/>
      <c r="H62" s="151"/>
      <c r="I62" s="151"/>
      <c r="J62" s="215"/>
    </row>
    <row r="63" spans="1:10" s="413" customFormat="1" x14ac:dyDescent="0.35">
      <c r="A63" s="200" t="s">
        <v>43</v>
      </c>
      <c r="B63" s="200"/>
      <c r="C63" s="151"/>
      <c r="D63" s="185"/>
      <c r="E63" s="185"/>
      <c r="F63" s="151"/>
      <c r="G63" s="185"/>
      <c r="H63" s="151"/>
      <c r="I63" s="151"/>
      <c r="J63" s="215"/>
    </row>
    <row r="64" spans="1:10" x14ac:dyDescent="0.35">
      <c r="A64" s="151"/>
      <c r="B64" s="151"/>
      <c r="C64" s="183"/>
      <c r="D64" s="183"/>
      <c r="E64" s="182"/>
      <c r="F64" s="183"/>
      <c r="G64" s="182"/>
      <c r="H64" s="183"/>
      <c r="I64" s="183"/>
      <c r="J64" s="215"/>
    </row>
    <row r="65" spans="1:10" ht="28.5" customHeight="1" x14ac:dyDescent="0.35">
      <c r="A65" s="732" t="s">
        <v>45</v>
      </c>
      <c r="B65" s="732"/>
      <c r="C65" s="732"/>
      <c r="D65" s="732"/>
      <c r="E65" s="182"/>
      <c r="F65" s="183"/>
      <c r="G65" s="182"/>
      <c r="H65" s="183"/>
      <c r="I65" s="183"/>
      <c r="J65" s="215"/>
    </row>
    <row r="66" spans="1:10" x14ac:dyDescent="0.35">
      <c r="A66" s="151" t="s">
        <v>23</v>
      </c>
      <c r="B66" s="151"/>
      <c r="C66" s="209"/>
      <c r="D66" s="151"/>
      <c r="E66" s="185"/>
      <c r="F66" s="72"/>
      <c r="G66" s="76"/>
      <c r="H66" s="72"/>
      <c r="I66" s="210"/>
      <c r="J66" s="212" t="e">
        <f>(H66-F66)/F66</f>
        <v>#DIV/0!</v>
      </c>
    </row>
    <row r="67" spans="1:10" x14ac:dyDescent="0.35">
      <c r="A67" s="151" t="s">
        <v>24</v>
      </c>
      <c r="B67" s="151"/>
      <c r="C67" s="209"/>
      <c r="D67" s="151"/>
      <c r="E67" s="185"/>
      <c r="F67" s="72"/>
      <c r="G67" s="76"/>
      <c r="H67" s="72"/>
      <c r="I67" s="210"/>
      <c r="J67" s="212" t="e">
        <f>(H67-F67)/F67</f>
        <v>#DIV/0!</v>
      </c>
    </row>
    <row r="68" spans="1:10" x14ac:dyDescent="0.35">
      <c r="A68" s="151" t="s">
        <v>25</v>
      </c>
      <c r="B68" s="151"/>
      <c r="C68" s="209"/>
      <c r="D68" s="151"/>
      <c r="E68" s="185"/>
      <c r="F68" s="72"/>
      <c r="G68" s="76"/>
      <c r="H68" s="72"/>
      <c r="I68" s="210"/>
      <c r="J68" s="212" t="e">
        <f>(H68-F68)/F68</f>
        <v>#DIV/0!</v>
      </c>
    </row>
    <row r="69" spans="1:10" x14ac:dyDescent="0.35">
      <c r="A69" s="151" t="s">
        <v>26</v>
      </c>
      <c r="B69" s="151"/>
      <c r="C69" s="209"/>
      <c r="D69" s="151"/>
      <c r="E69" s="185"/>
      <c r="F69" s="72"/>
      <c r="G69" s="76"/>
      <c r="H69" s="72"/>
      <c r="I69" s="210"/>
      <c r="J69" s="212" t="e">
        <f>(H69-F69)/F69</f>
        <v>#DIV/0!</v>
      </c>
    </row>
    <row r="70" spans="1:10" s="180" customFormat="1" x14ac:dyDescent="0.35">
      <c r="A70" s="151" t="s">
        <v>67</v>
      </c>
      <c r="B70" s="151"/>
      <c r="C70" s="209"/>
      <c r="D70" s="151"/>
      <c r="E70" s="185"/>
      <c r="F70" s="74"/>
      <c r="G70" s="76"/>
      <c r="H70" s="74"/>
      <c r="I70" s="210"/>
      <c r="J70" s="151"/>
    </row>
    <row r="71" spans="1:10" x14ac:dyDescent="0.35">
      <c r="A71" s="75"/>
      <c r="B71" s="151"/>
      <c r="C71" s="209"/>
      <c r="D71" s="151"/>
      <c r="E71" s="185"/>
      <c r="F71" s="72"/>
      <c r="G71" s="76"/>
      <c r="H71" s="72"/>
      <c r="I71" s="210"/>
      <c r="J71" s="212" t="e">
        <f t="shared" ref="J71:J76" si="4">(H71-F71)/F71</f>
        <v>#DIV/0!</v>
      </c>
    </row>
    <row r="72" spans="1:10" x14ac:dyDescent="0.35">
      <c r="A72" s="75"/>
      <c r="B72" s="151"/>
      <c r="C72" s="209"/>
      <c r="D72" s="151"/>
      <c r="E72" s="185"/>
      <c r="F72" s="72"/>
      <c r="G72" s="76"/>
      <c r="H72" s="72"/>
      <c r="I72" s="210"/>
      <c r="J72" s="212" t="e">
        <f t="shared" si="4"/>
        <v>#DIV/0!</v>
      </c>
    </row>
    <row r="73" spans="1:10" x14ac:dyDescent="0.35">
      <c r="A73" s="75"/>
      <c r="B73" s="151"/>
      <c r="C73" s="209"/>
      <c r="D73" s="151"/>
      <c r="E73" s="185"/>
      <c r="F73" s="72"/>
      <c r="G73" s="76"/>
      <c r="H73" s="72"/>
      <c r="I73" s="210"/>
      <c r="J73" s="212" t="e">
        <f t="shared" si="4"/>
        <v>#DIV/0!</v>
      </c>
    </row>
    <row r="74" spans="1:10" x14ac:dyDescent="0.35">
      <c r="A74" s="75"/>
      <c r="B74" s="151"/>
      <c r="C74" s="209"/>
      <c r="D74" s="151"/>
      <c r="E74" s="185"/>
      <c r="F74" s="72"/>
      <c r="G74" s="76"/>
      <c r="H74" s="72"/>
      <c r="I74" s="210"/>
      <c r="J74" s="212" t="e">
        <f t="shared" si="4"/>
        <v>#DIV/0!</v>
      </c>
    </row>
    <row r="75" spans="1:10" x14ac:dyDescent="0.35">
      <c r="A75" s="75"/>
      <c r="B75" s="151"/>
      <c r="C75" s="209"/>
      <c r="D75" s="151"/>
      <c r="E75" s="185"/>
      <c r="F75" s="72"/>
      <c r="G75" s="76"/>
      <c r="H75" s="72"/>
      <c r="I75" s="210"/>
      <c r="J75" s="212" t="e">
        <f t="shared" si="4"/>
        <v>#DIV/0!</v>
      </c>
    </row>
    <row r="76" spans="1:10" ht="14.5" thickBot="1" x14ac:dyDescent="0.4">
      <c r="A76" s="431" t="s">
        <v>46</v>
      </c>
      <c r="B76" s="183"/>
      <c r="C76" s="209"/>
      <c r="D76" s="185"/>
      <c r="E76" s="185"/>
      <c r="F76" s="214">
        <f>SUM(F66:F75)</f>
        <v>0</v>
      </c>
      <c r="G76" s="210"/>
      <c r="H76" s="214">
        <f>SUM(H66:H75)</f>
        <v>0</v>
      </c>
      <c r="I76" s="210"/>
      <c r="J76" s="212" t="e">
        <f t="shared" si="4"/>
        <v>#DIV/0!</v>
      </c>
    </row>
    <row r="77" spans="1:10" x14ac:dyDescent="0.35">
      <c r="A77" s="151"/>
      <c r="B77" s="151"/>
      <c r="C77" s="151"/>
      <c r="D77" s="151"/>
      <c r="E77" s="185"/>
      <c r="F77" s="210"/>
      <c r="G77" s="210"/>
      <c r="H77" s="210"/>
      <c r="I77" s="210"/>
      <c r="J77" s="215"/>
    </row>
    <row r="78" spans="1:10" ht="14.5" thickBot="1" x14ac:dyDescent="0.4">
      <c r="A78" s="141" t="s">
        <v>27</v>
      </c>
      <c r="B78" s="183"/>
      <c r="C78" s="209"/>
      <c r="D78" s="185"/>
      <c r="E78" s="185"/>
      <c r="F78" s="214">
        <f>F60-F76</f>
        <v>0</v>
      </c>
      <c r="G78" s="210"/>
      <c r="H78" s="214">
        <f>H60-H76</f>
        <v>0</v>
      </c>
      <c r="I78" s="210"/>
      <c r="J78" s="212" t="e">
        <f>(H78-F78)/F78</f>
        <v>#DIV/0!</v>
      </c>
    </row>
    <row r="79" spans="1:10" x14ac:dyDescent="0.35">
      <c r="A79" s="432" t="s">
        <v>47</v>
      </c>
      <c r="B79" s="151"/>
      <c r="C79" s="151"/>
      <c r="D79" s="151"/>
      <c r="E79" s="185"/>
      <c r="F79" s="210"/>
      <c r="G79" s="210"/>
      <c r="H79" s="210"/>
      <c r="I79" s="210"/>
      <c r="J79" s="215"/>
    </row>
    <row r="80" spans="1:10" x14ac:dyDescent="0.35">
      <c r="A80" s="151"/>
      <c r="B80" s="151"/>
      <c r="C80" s="151"/>
      <c r="D80" s="151"/>
      <c r="E80" s="185"/>
      <c r="F80" s="210"/>
      <c r="G80" s="210"/>
      <c r="H80" s="210"/>
      <c r="I80" s="210"/>
      <c r="J80" s="215"/>
    </row>
    <row r="81" spans="1:10" s="180" customFormat="1" x14ac:dyDescent="0.35">
      <c r="A81" s="183" t="s">
        <v>105</v>
      </c>
      <c r="B81" s="183"/>
      <c r="C81" s="209"/>
      <c r="D81" s="151"/>
      <c r="E81" s="185"/>
      <c r="F81" s="210"/>
      <c r="G81" s="210"/>
      <c r="H81" s="210"/>
      <c r="I81" s="210"/>
      <c r="J81" s="151"/>
    </row>
    <row r="82" spans="1:10" x14ac:dyDescent="0.35">
      <c r="A82" s="75"/>
      <c r="B82" s="151"/>
      <c r="C82" s="209"/>
      <c r="D82" s="151"/>
      <c r="E82" s="185"/>
      <c r="F82" s="72"/>
      <c r="G82" s="76"/>
      <c r="H82" s="72"/>
      <c r="I82" s="210"/>
      <c r="J82" s="212" t="e">
        <f t="shared" ref="J82:J87" si="5">(H82-F82)/F82</f>
        <v>#DIV/0!</v>
      </c>
    </row>
    <row r="83" spans="1:10" x14ac:dyDescent="0.35">
      <c r="A83" s="75"/>
      <c r="B83" s="151"/>
      <c r="C83" s="209"/>
      <c r="D83" s="151"/>
      <c r="E83" s="185"/>
      <c r="F83" s="72"/>
      <c r="G83" s="76"/>
      <c r="H83" s="72"/>
      <c r="I83" s="210"/>
      <c r="J83" s="212" t="e">
        <f t="shared" si="5"/>
        <v>#DIV/0!</v>
      </c>
    </row>
    <row r="84" spans="1:10" x14ac:dyDescent="0.35">
      <c r="A84" s="75"/>
      <c r="B84" s="151"/>
      <c r="C84" s="209"/>
      <c r="D84" s="151"/>
      <c r="E84" s="185"/>
      <c r="F84" s="72"/>
      <c r="G84" s="76"/>
      <c r="H84" s="72"/>
      <c r="I84" s="210"/>
      <c r="J84" s="212" t="e">
        <f t="shared" si="5"/>
        <v>#DIV/0!</v>
      </c>
    </row>
    <row r="85" spans="1:10" x14ac:dyDescent="0.35">
      <c r="A85" s="75"/>
      <c r="B85" s="151"/>
      <c r="C85" s="209"/>
      <c r="D85" s="151"/>
      <c r="E85" s="185"/>
      <c r="F85" s="72"/>
      <c r="G85" s="76"/>
      <c r="H85" s="72"/>
      <c r="I85" s="210"/>
      <c r="J85" s="212" t="e">
        <f t="shared" si="5"/>
        <v>#DIV/0!</v>
      </c>
    </row>
    <row r="86" spans="1:10" x14ac:dyDescent="0.35">
      <c r="A86" s="75"/>
      <c r="B86" s="151"/>
      <c r="C86" s="209"/>
      <c r="D86" s="151"/>
      <c r="E86" s="185"/>
      <c r="F86" s="72"/>
      <c r="G86" s="76"/>
      <c r="H86" s="72"/>
      <c r="I86" s="210"/>
      <c r="J86" s="212" t="e">
        <f t="shared" si="5"/>
        <v>#DIV/0!</v>
      </c>
    </row>
    <row r="87" spans="1:10" ht="14.5" thickBot="1" x14ac:dyDescent="0.4">
      <c r="A87" s="431" t="s">
        <v>28</v>
      </c>
      <c r="B87" s="183"/>
      <c r="C87" s="209"/>
      <c r="D87" s="185"/>
      <c r="E87" s="185"/>
      <c r="F87" s="214">
        <f>SUM(F82:F86)</f>
        <v>0</v>
      </c>
      <c r="G87" s="210"/>
      <c r="H87" s="217">
        <f>SUM(H82:H86)</f>
        <v>0</v>
      </c>
      <c r="I87" s="210"/>
      <c r="J87" s="212" t="e">
        <f t="shared" si="5"/>
        <v>#DIV/0!</v>
      </c>
    </row>
    <row r="88" spans="1:10" ht="39" customHeight="1" x14ac:dyDescent="0.35">
      <c r="A88" s="433" t="s">
        <v>87</v>
      </c>
      <c r="B88" s="183"/>
      <c r="C88" s="151"/>
      <c r="D88" s="151"/>
      <c r="E88" s="185"/>
      <c r="F88" s="218" t="e">
        <f>F87/F78</f>
        <v>#DIV/0!</v>
      </c>
      <c r="G88" s="210"/>
      <c r="H88" s="218" t="e">
        <f>H87/H78</f>
        <v>#DIV/0!</v>
      </c>
      <c r="I88" s="219"/>
      <c r="J88" s="212" t="e">
        <f>(H88-F88)/F88</f>
        <v>#DIV/0!</v>
      </c>
    </row>
    <row r="89" spans="1:10" ht="30.75" customHeight="1" thickBot="1" x14ac:dyDescent="0.4">
      <c r="A89" s="434" t="s">
        <v>68</v>
      </c>
      <c r="B89" s="196"/>
      <c r="C89" s="209"/>
      <c r="D89" s="151"/>
      <c r="E89" s="185"/>
      <c r="F89" s="214">
        <f>F78-F87</f>
        <v>0</v>
      </c>
      <c r="G89" s="210"/>
      <c r="H89" s="214">
        <f>H78-H87</f>
        <v>0</v>
      </c>
      <c r="I89" s="210"/>
      <c r="J89" s="212" t="e">
        <f>(H89-F89)/F89</f>
        <v>#DIV/0!</v>
      </c>
    </row>
    <row r="90" spans="1:10" ht="24.75" customHeight="1" x14ac:dyDescent="0.35">
      <c r="A90" s="383" t="s">
        <v>90</v>
      </c>
      <c r="E90" s="112"/>
      <c r="G90" s="112"/>
    </row>
    <row r="91" spans="1:10" x14ac:dyDescent="0.35">
      <c r="A91" s="384"/>
      <c r="E91" s="112"/>
      <c r="G91" s="112"/>
      <c r="H91" s="221"/>
      <c r="I91" s="185"/>
    </row>
    <row r="92" spans="1:10" x14ac:dyDescent="0.35">
      <c r="A92" s="384"/>
      <c r="E92" s="112"/>
      <c r="G92" s="112"/>
      <c r="H92" s="221"/>
      <c r="I92" s="185"/>
    </row>
    <row r="93" spans="1:10" x14ac:dyDescent="0.35">
      <c r="A93" s="384"/>
      <c r="E93" s="112"/>
      <c r="G93" s="112"/>
      <c r="H93" s="221"/>
      <c r="I93" s="185"/>
    </row>
    <row r="94" spans="1:10" x14ac:dyDescent="0.35">
      <c r="A94" s="384"/>
      <c r="E94" s="112"/>
      <c r="G94" s="112"/>
      <c r="H94" s="221"/>
      <c r="I94" s="185"/>
    </row>
    <row r="95" spans="1:10" x14ac:dyDescent="0.35">
      <c r="A95" s="384"/>
      <c r="E95" s="112"/>
      <c r="G95" s="112"/>
      <c r="H95" s="221"/>
      <c r="I95" s="185"/>
    </row>
    <row r="96" spans="1:10" x14ac:dyDescent="0.35">
      <c r="A96" s="384"/>
    </row>
    <row r="97" spans="1:1" x14ac:dyDescent="0.35">
      <c r="A97" s="384"/>
    </row>
    <row r="98" spans="1:1" x14ac:dyDescent="0.35">
      <c r="A98" s="384"/>
    </row>
    <row r="99" spans="1:1" x14ac:dyDescent="0.35">
      <c r="A99" s="384"/>
    </row>
    <row r="100" spans="1:1" x14ac:dyDescent="0.35">
      <c r="A100" s="384"/>
    </row>
    <row r="101" spans="1:1" x14ac:dyDescent="0.35">
      <c r="A101" s="384"/>
    </row>
  </sheetData>
  <sheetProtection algorithmName="SHA-512" hashValue="imS8Q9uGekHkGQA+71wqDo2q8A0Ghuu4X+KNA9yMUGKcS49cpjPfa7i5vwtLJvYDV6fsgV3vHfxhv0APC+fI0g==" saltValue="SdLu/LsJdrJLgu/UoR2PwQ==" spinCount="100000" sheet="1" formatColumns="0" insertRows="0" selectLockedCells="1"/>
  <mergeCells count="4">
    <mergeCell ref="A5:H5"/>
    <mergeCell ref="A65:D65"/>
    <mergeCell ref="B2:H2"/>
    <mergeCell ref="B3:H3"/>
  </mergeCells>
  <phoneticPr fontId="0" type="noConversion"/>
  <printOptions horizontalCentered="1"/>
  <pageMargins left="1" right="1" top="1" bottom="1" header="0.5" footer="0.5"/>
  <pageSetup scale="85" firstPageNumber="52" fitToHeight="10" orientation="portrait" useFirstPageNumber="1" r:id="rId1"/>
  <headerFooter alignWithMargins="0">
    <oddFooter>&amp;L&amp;8Maryland Department of Transportation
Maryland Transit Administration
Office of Local Transit Support&amp;C&amp;D&amp;R&amp;8&amp;F
&amp;A</oddFooter>
  </headerFooter>
  <rowBreaks count="2" manualBreakCount="2">
    <brk id="42" max="16383" man="1"/>
    <brk id="64"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dimension ref="A1:U76"/>
  <sheetViews>
    <sheetView showGridLines="0" zoomScaleNormal="100" workbookViewId="0">
      <selection activeCell="E51" sqref="E51"/>
    </sheetView>
  </sheetViews>
  <sheetFormatPr defaultColWidth="9.1796875" defaultRowHeight="12.5" x14ac:dyDescent="0.25"/>
  <cols>
    <col min="1" max="1" width="9.1796875" style="110"/>
    <col min="2" max="2" width="7.26953125" style="110" customWidth="1"/>
    <col min="3" max="3" width="15.7265625" style="110" customWidth="1"/>
    <col min="4" max="4" width="24.81640625" style="110" customWidth="1"/>
    <col min="5" max="7" width="9.1796875" style="110"/>
    <col min="8" max="8" width="10.453125" style="110" customWidth="1"/>
    <col min="9" max="16384" width="9.1796875" style="110"/>
  </cols>
  <sheetData>
    <row r="1" spans="1:21" s="112" customFormat="1" ht="14" x14ac:dyDescent="0.35">
      <c r="A1" s="753" t="s">
        <v>446</v>
      </c>
      <c r="B1" s="754"/>
      <c r="C1" s="754"/>
      <c r="D1" s="754"/>
      <c r="E1" s="754"/>
      <c r="F1" s="754"/>
      <c r="G1" s="754"/>
      <c r="H1" s="754"/>
      <c r="I1" s="179"/>
      <c r="J1" s="179"/>
      <c r="K1" s="179"/>
      <c r="L1" s="179"/>
      <c r="M1" s="179"/>
      <c r="N1" s="111"/>
      <c r="O1" s="180"/>
      <c r="P1" s="180"/>
      <c r="Q1" s="180"/>
      <c r="R1" s="180"/>
      <c r="S1" s="180"/>
      <c r="T1" s="180"/>
      <c r="U1" s="180"/>
    </row>
    <row r="2" spans="1:21" s="112" customFormat="1" ht="14" x14ac:dyDescent="0.35">
      <c r="A2" s="113" t="s">
        <v>108</v>
      </c>
      <c r="B2" s="151"/>
      <c r="D2" s="756">
        <f>'Form B-1'!C2</f>
        <v>0</v>
      </c>
      <c r="E2" s="756"/>
      <c r="F2" s="756"/>
      <c r="G2" s="202"/>
      <c r="H2" s="202"/>
      <c r="I2" s="151"/>
      <c r="J2" s="151"/>
      <c r="K2" s="151"/>
      <c r="L2" s="151"/>
      <c r="M2" s="151"/>
      <c r="N2" s="151"/>
      <c r="O2" s="151"/>
      <c r="P2" s="151"/>
      <c r="Q2" s="180"/>
      <c r="R2" s="180"/>
      <c r="S2" s="180"/>
      <c r="T2" s="180"/>
      <c r="U2" s="180"/>
    </row>
    <row r="3" spans="1:21" s="112" customFormat="1" ht="14" x14ac:dyDescent="0.35">
      <c r="A3" s="113" t="s">
        <v>333</v>
      </c>
      <c r="B3" s="151"/>
      <c r="D3" s="756">
        <f>'Form B-1'!C3</f>
        <v>0</v>
      </c>
      <c r="E3" s="756"/>
      <c r="F3" s="756"/>
      <c r="G3" s="202"/>
      <c r="H3" s="202"/>
      <c r="I3" s="151"/>
      <c r="J3" s="151"/>
      <c r="K3" s="151"/>
      <c r="L3" s="151"/>
      <c r="M3" s="151"/>
      <c r="N3" s="151"/>
      <c r="O3" s="151"/>
      <c r="P3" s="151"/>
      <c r="Q3" s="180"/>
      <c r="R3" s="180"/>
      <c r="S3" s="180"/>
      <c r="T3" s="180"/>
      <c r="U3" s="180"/>
    </row>
    <row r="4" spans="1:21" s="112" customFormat="1" ht="14" x14ac:dyDescent="0.35">
      <c r="A4" s="181"/>
      <c r="B4" s="181"/>
      <c r="C4" s="180"/>
      <c r="D4" s="182"/>
      <c r="E4" s="183"/>
      <c r="F4" s="182"/>
      <c r="G4" s="183"/>
      <c r="H4" s="182"/>
      <c r="I4" s="183"/>
      <c r="J4" s="182"/>
      <c r="K4" s="183"/>
      <c r="L4" s="182"/>
      <c r="M4" s="183"/>
      <c r="N4" s="180"/>
      <c r="O4" s="180"/>
      <c r="P4" s="180"/>
      <c r="Q4" s="180"/>
      <c r="R4" s="180"/>
      <c r="S4" s="180"/>
      <c r="T4" s="180"/>
      <c r="U4" s="180"/>
    </row>
    <row r="5" spans="1:21" ht="15" x14ac:dyDescent="0.3">
      <c r="D5" s="223" t="s">
        <v>292</v>
      </c>
    </row>
    <row r="6" spans="1:21" ht="14" x14ac:dyDescent="0.35">
      <c r="D6" s="224"/>
    </row>
    <row r="7" spans="1:21" ht="18.75" customHeight="1" x14ac:dyDescent="0.25">
      <c r="A7" s="746" t="s">
        <v>295</v>
      </c>
      <c r="B7" s="747"/>
      <c r="C7" s="747"/>
      <c r="D7" s="747"/>
      <c r="E7" s="747"/>
      <c r="F7" s="747"/>
      <c r="G7" s="747"/>
      <c r="H7" s="747"/>
    </row>
    <row r="8" spans="1:21" ht="18" customHeight="1" x14ac:dyDescent="0.25">
      <c r="A8" s="747"/>
      <c r="B8" s="747"/>
      <c r="C8" s="747"/>
      <c r="D8" s="747"/>
      <c r="E8" s="747"/>
      <c r="F8" s="747"/>
      <c r="G8" s="747"/>
      <c r="H8" s="747"/>
    </row>
    <row r="9" spans="1:21" ht="25.5" customHeight="1" x14ac:dyDescent="0.35">
      <c r="B9" s="685" t="s">
        <v>110</v>
      </c>
      <c r="C9" s="755"/>
      <c r="D9" s="701"/>
      <c r="E9" s="701"/>
      <c r="F9" s="701"/>
    </row>
    <row r="10" spans="1:21" ht="14" x14ac:dyDescent="0.35">
      <c r="B10" s="225"/>
      <c r="C10" s="226"/>
      <c r="D10" s="171"/>
      <c r="E10" s="171"/>
      <c r="F10" s="171"/>
    </row>
    <row r="11" spans="1:21" ht="27.75" customHeight="1" x14ac:dyDescent="0.35">
      <c r="B11" s="746" t="s">
        <v>111</v>
      </c>
      <c r="C11" s="755"/>
      <c r="D11" s="701"/>
      <c r="E11" s="701"/>
      <c r="F11" s="701"/>
    </row>
    <row r="12" spans="1:21" ht="14" x14ac:dyDescent="0.35">
      <c r="B12" s="225"/>
      <c r="C12" s="226"/>
      <c r="D12" s="171"/>
      <c r="E12" s="171"/>
      <c r="F12" s="171"/>
    </row>
    <row r="13" spans="1:21" ht="26.25" customHeight="1" x14ac:dyDescent="0.35">
      <c r="B13" s="746" t="s">
        <v>112</v>
      </c>
      <c r="C13" s="747"/>
      <c r="D13" s="702"/>
      <c r="E13" s="702"/>
      <c r="F13" s="702"/>
    </row>
    <row r="15" spans="1:21" ht="14" x14ac:dyDescent="0.35">
      <c r="A15" s="227" t="s">
        <v>113</v>
      </c>
    </row>
    <row r="16" spans="1:21" ht="37.5" customHeight="1" x14ac:dyDescent="0.3">
      <c r="A16" s="752" t="s">
        <v>114</v>
      </c>
      <c r="B16" s="751"/>
      <c r="C16" s="751"/>
      <c r="D16" s="751"/>
      <c r="E16" s="751"/>
      <c r="F16" s="751"/>
      <c r="G16" s="751"/>
      <c r="H16" s="751"/>
    </row>
    <row r="17" spans="1:8" ht="14" x14ac:dyDescent="0.35">
      <c r="B17" s="228"/>
    </row>
    <row r="18" spans="1:8" x14ac:dyDescent="0.25">
      <c r="A18" s="714"/>
      <c r="B18" s="709"/>
      <c r="C18" s="709"/>
      <c r="D18" s="709"/>
      <c r="E18" s="709"/>
      <c r="F18" s="709"/>
      <c r="G18" s="709"/>
      <c r="H18" s="709"/>
    </row>
    <row r="19" spans="1:8" x14ac:dyDescent="0.25">
      <c r="A19" s="709"/>
      <c r="B19" s="709"/>
      <c r="C19" s="709"/>
      <c r="D19" s="709"/>
      <c r="E19" s="709"/>
      <c r="F19" s="709"/>
      <c r="G19" s="709"/>
      <c r="H19" s="709"/>
    </row>
    <row r="20" spans="1:8" x14ac:dyDescent="0.25">
      <c r="A20" s="709"/>
      <c r="B20" s="709"/>
      <c r="C20" s="709"/>
      <c r="D20" s="709"/>
      <c r="E20" s="709"/>
      <c r="F20" s="709"/>
      <c r="G20" s="709"/>
      <c r="H20" s="709"/>
    </row>
    <row r="21" spans="1:8" x14ac:dyDescent="0.25">
      <c r="A21" s="709"/>
      <c r="B21" s="709"/>
      <c r="C21" s="709"/>
      <c r="D21" s="709"/>
      <c r="E21" s="709"/>
      <c r="F21" s="709"/>
      <c r="G21" s="709"/>
      <c r="H21" s="709"/>
    </row>
    <row r="22" spans="1:8" x14ac:dyDescent="0.25">
      <c r="A22" s="709"/>
      <c r="B22" s="709"/>
      <c r="C22" s="709"/>
      <c r="D22" s="709"/>
      <c r="E22" s="709"/>
      <c r="F22" s="709"/>
      <c r="G22" s="709"/>
      <c r="H22" s="709"/>
    </row>
    <row r="23" spans="1:8" x14ac:dyDescent="0.25">
      <c r="A23" s="709"/>
      <c r="B23" s="709"/>
      <c r="C23" s="709"/>
      <c r="D23" s="709"/>
      <c r="E23" s="709"/>
      <c r="F23" s="709"/>
      <c r="G23" s="709"/>
      <c r="H23" s="709"/>
    </row>
    <row r="24" spans="1:8" ht="14" x14ac:dyDescent="0.35">
      <c r="A24" s="227" t="s">
        <v>115</v>
      </c>
    </row>
    <row r="25" spans="1:8" ht="14" x14ac:dyDescent="0.35">
      <c r="A25" s="110" t="s">
        <v>116</v>
      </c>
      <c r="D25" s="227"/>
    </row>
    <row r="26" spans="1:8" ht="22.5" customHeight="1" x14ac:dyDescent="0.35">
      <c r="A26" s="172"/>
      <c r="B26" s="173" t="s">
        <v>117</v>
      </c>
      <c r="C26" s="171"/>
      <c r="D26" s="171"/>
      <c r="E26" s="171"/>
      <c r="F26" s="171"/>
      <c r="G26" s="171"/>
      <c r="H26" s="171"/>
    </row>
    <row r="27" spans="1:8" ht="22.5" customHeight="1" x14ac:dyDescent="0.35">
      <c r="A27" s="172"/>
      <c r="B27" s="173" t="s">
        <v>118</v>
      </c>
      <c r="C27" s="171"/>
      <c r="D27" s="171"/>
      <c r="E27" s="171"/>
      <c r="F27" s="171"/>
      <c r="G27" s="171"/>
      <c r="H27" s="171"/>
    </row>
    <row r="28" spans="1:8" x14ac:dyDescent="0.25">
      <c r="A28" s="171"/>
      <c r="B28" s="171"/>
      <c r="C28" s="171"/>
      <c r="D28" s="171"/>
      <c r="E28" s="171"/>
      <c r="F28" s="171"/>
      <c r="G28" s="171"/>
      <c r="H28" s="171"/>
    </row>
    <row r="29" spans="1:8" ht="22.5" customHeight="1" x14ac:dyDescent="0.35">
      <c r="A29" s="171"/>
      <c r="B29" s="172"/>
      <c r="C29" s="174" t="s">
        <v>119</v>
      </c>
      <c r="D29" s="175"/>
      <c r="E29" s="171"/>
      <c r="F29" s="171"/>
      <c r="G29" s="171"/>
      <c r="H29" s="171"/>
    </row>
    <row r="30" spans="1:8" ht="22.5" customHeight="1" x14ac:dyDescent="0.35">
      <c r="A30" s="171"/>
      <c r="B30" s="172"/>
      <c r="C30" s="174" t="s">
        <v>120</v>
      </c>
      <c r="D30" s="174"/>
      <c r="E30" s="171"/>
      <c r="F30" s="171"/>
      <c r="G30" s="171"/>
      <c r="H30" s="171"/>
    </row>
    <row r="31" spans="1:8" ht="22.5" customHeight="1" x14ac:dyDescent="0.35">
      <c r="A31" s="171"/>
      <c r="B31" s="172"/>
      <c r="C31" s="174" t="s">
        <v>121</v>
      </c>
      <c r="D31" s="174"/>
      <c r="E31" s="171"/>
      <c r="F31" s="171"/>
      <c r="G31" s="171"/>
      <c r="H31" s="171"/>
    </row>
    <row r="32" spans="1:8" ht="39.75" customHeight="1" x14ac:dyDescent="0.3">
      <c r="A32" s="748" t="s">
        <v>452</v>
      </c>
      <c r="B32" s="749"/>
      <c r="C32" s="749"/>
      <c r="D32" s="749"/>
      <c r="E32" s="749"/>
      <c r="F32" s="749"/>
      <c r="G32" s="749"/>
      <c r="H32" s="749"/>
    </row>
    <row r="33" spans="1:8" ht="14" x14ac:dyDescent="0.35">
      <c r="D33" s="227"/>
    </row>
    <row r="34" spans="1:8" x14ac:dyDescent="0.25">
      <c r="A34" s="715"/>
      <c r="B34" s="715"/>
      <c r="C34" s="715"/>
      <c r="D34" s="715"/>
      <c r="E34" s="715"/>
      <c r="F34" s="715"/>
      <c r="G34" s="715"/>
      <c r="H34" s="715"/>
    </row>
    <row r="35" spans="1:8" x14ac:dyDescent="0.25">
      <c r="A35" s="715"/>
      <c r="B35" s="715"/>
      <c r="C35" s="715"/>
      <c r="D35" s="715"/>
      <c r="E35" s="715"/>
      <c r="F35" s="715"/>
      <c r="G35" s="715"/>
      <c r="H35" s="715"/>
    </row>
    <row r="36" spans="1:8" x14ac:dyDescent="0.25">
      <c r="A36" s="715"/>
      <c r="B36" s="715"/>
      <c r="C36" s="715"/>
      <c r="D36" s="715"/>
      <c r="E36" s="715"/>
      <c r="F36" s="715"/>
      <c r="G36" s="715"/>
      <c r="H36" s="715"/>
    </row>
    <row r="37" spans="1:8" x14ac:dyDescent="0.25">
      <c r="A37" s="715"/>
      <c r="B37" s="715"/>
      <c r="C37" s="715"/>
      <c r="D37" s="715"/>
      <c r="E37" s="715"/>
      <c r="F37" s="715"/>
      <c r="G37" s="715"/>
      <c r="H37" s="715"/>
    </row>
    <row r="38" spans="1:8" ht="24.75" customHeight="1" x14ac:dyDescent="0.3">
      <c r="A38" s="750" t="s">
        <v>122</v>
      </c>
      <c r="B38" s="751"/>
      <c r="C38" s="751"/>
      <c r="D38" s="751"/>
      <c r="E38" s="751"/>
      <c r="F38" s="751"/>
      <c r="G38" s="751"/>
      <c r="H38" s="751"/>
    </row>
    <row r="39" spans="1:8" x14ac:dyDescent="0.25">
      <c r="A39" s="715"/>
      <c r="B39" s="716"/>
      <c r="C39" s="716"/>
      <c r="D39" s="716"/>
      <c r="E39" s="716"/>
      <c r="F39" s="716"/>
      <c r="G39" s="716"/>
      <c r="H39" s="716"/>
    </row>
    <row r="40" spans="1:8" x14ac:dyDescent="0.25">
      <c r="A40" s="716"/>
      <c r="B40" s="716"/>
      <c r="C40" s="716"/>
      <c r="D40" s="716"/>
      <c r="E40" s="716"/>
      <c r="F40" s="716"/>
      <c r="G40" s="716"/>
      <c r="H40" s="716"/>
    </row>
    <row r="41" spans="1:8" x14ac:dyDescent="0.25">
      <c r="A41" s="716"/>
      <c r="B41" s="716"/>
      <c r="C41" s="716"/>
      <c r="D41" s="716"/>
      <c r="E41" s="716"/>
      <c r="F41" s="716"/>
      <c r="G41" s="716"/>
      <c r="H41" s="716"/>
    </row>
    <row r="42" spans="1:8" x14ac:dyDescent="0.25">
      <c r="A42" s="716"/>
      <c r="B42" s="716"/>
      <c r="C42" s="716"/>
      <c r="D42" s="716"/>
      <c r="E42" s="716"/>
      <c r="F42" s="716"/>
      <c r="G42" s="716"/>
      <c r="H42" s="716"/>
    </row>
    <row r="43" spans="1:8" x14ac:dyDescent="0.25">
      <c r="A43" s="716"/>
      <c r="B43" s="716"/>
      <c r="C43" s="716"/>
      <c r="D43" s="716"/>
      <c r="E43" s="716"/>
      <c r="F43" s="716"/>
      <c r="G43" s="716"/>
      <c r="H43" s="716"/>
    </row>
    <row r="44" spans="1:8" ht="14" x14ac:dyDescent="0.35">
      <c r="A44" s="227" t="s">
        <v>123</v>
      </c>
    </row>
    <row r="45" spans="1:8" ht="14" x14ac:dyDescent="0.35">
      <c r="A45" s="227"/>
    </row>
    <row r="46" spans="1:8" ht="27.75" customHeight="1" x14ac:dyDescent="0.35">
      <c r="A46" s="746" t="s">
        <v>453</v>
      </c>
      <c r="B46" s="747"/>
      <c r="C46" s="747"/>
      <c r="D46" s="747"/>
      <c r="E46" s="747"/>
      <c r="F46" s="747"/>
      <c r="G46" s="747"/>
      <c r="H46" s="747"/>
    </row>
    <row r="47" spans="1:8" ht="14" x14ac:dyDescent="0.35">
      <c r="D47" s="227"/>
    </row>
    <row r="48" spans="1:8" ht="21" customHeight="1" x14ac:dyDescent="0.35">
      <c r="A48" s="229" t="s">
        <v>124</v>
      </c>
      <c r="B48" s="230"/>
      <c r="C48" s="230"/>
      <c r="D48" s="176"/>
    </row>
    <row r="49" spans="1:8" ht="21" customHeight="1" x14ac:dyDescent="0.35">
      <c r="A49" s="112" t="s">
        <v>125</v>
      </c>
      <c r="B49" s="231"/>
      <c r="C49" s="226"/>
      <c r="D49" s="177"/>
    </row>
    <row r="50" spans="1:8" ht="21" customHeight="1" x14ac:dyDescent="0.35">
      <c r="A50" s="112" t="s">
        <v>126</v>
      </c>
      <c r="B50" s="232"/>
      <c r="C50" s="226"/>
      <c r="D50" s="177"/>
    </row>
    <row r="51" spans="1:8" ht="21" customHeight="1" x14ac:dyDescent="0.35">
      <c r="A51" s="112" t="s">
        <v>127</v>
      </c>
      <c r="B51" s="232"/>
      <c r="C51" s="226"/>
      <c r="D51" s="222">
        <v>0</v>
      </c>
    </row>
    <row r="52" spans="1:8" ht="21" customHeight="1" x14ac:dyDescent="0.35">
      <c r="A52" s="112" t="s">
        <v>128</v>
      </c>
      <c r="B52" s="232"/>
      <c r="C52" s="226"/>
      <c r="D52" s="222">
        <v>0</v>
      </c>
    </row>
    <row r="53" spans="1:8" ht="30.75" customHeight="1" x14ac:dyDescent="0.35">
      <c r="A53" s="746" t="s">
        <v>129</v>
      </c>
      <c r="B53" s="747"/>
      <c r="C53" s="747"/>
      <c r="D53" s="222">
        <v>0</v>
      </c>
    </row>
    <row r="54" spans="1:8" ht="14" x14ac:dyDescent="0.35">
      <c r="D54" s="233"/>
    </row>
    <row r="55" spans="1:8" ht="14" x14ac:dyDescent="0.35">
      <c r="A55" s="225" t="s">
        <v>319</v>
      </c>
      <c r="D55" s="227"/>
    </row>
    <row r="57" spans="1:8" ht="20.25" customHeight="1" x14ac:dyDescent="0.35">
      <c r="A57" s="172"/>
      <c r="B57" s="174" t="s">
        <v>130</v>
      </c>
      <c r="C57" s="171"/>
      <c r="D57" s="171"/>
      <c r="E57" s="171"/>
      <c r="F57" s="171"/>
      <c r="G57" s="171"/>
      <c r="H57" s="171"/>
    </row>
    <row r="58" spans="1:8" ht="39.75" customHeight="1" x14ac:dyDescent="0.35">
      <c r="A58" s="172"/>
      <c r="B58" s="717" t="s">
        <v>131</v>
      </c>
      <c r="C58" s="718"/>
      <c r="D58" s="718"/>
      <c r="E58" s="718"/>
      <c r="F58" s="718"/>
      <c r="G58" s="718"/>
      <c r="H58" s="718"/>
    </row>
    <row r="60" spans="1:8" ht="14" x14ac:dyDescent="0.35">
      <c r="A60" s="227" t="s">
        <v>132</v>
      </c>
      <c r="D60" s="228"/>
    </row>
    <row r="62" spans="1:8" x14ac:dyDescent="0.25">
      <c r="A62" s="740"/>
      <c r="B62" s="741"/>
      <c r="C62" s="741"/>
      <c r="D62" s="741"/>
      <c r="E62" s="741"/>
      <c r="F62" s="741"/>
      <c r="G62" s="741"/>
      <c r="H62" s="741"/>
    </row>
    <row r="63" spans="1:8" x14ac:dyDescent="0.25">
      <c r="A63" s="742"/>
      <c r="B63" s="743"/>
      <c r="C63" s="743"/>
      <c r="D63" s="743"/>
      <c r="E63" s="743"/>
      <c r="F63" s="743"/>
      <c r="G63" s="743"/>
      <c r="H63" s="743"/>
    </row>
    <row r="64" spans="1:8" x14ac:dyDescent="0.25">
      <c r="A64" s="742"/>
      <c r="B64" s="743"/>
      <c r="C64" s="743"/>
      <c r="D64" s="743"/>
      <c r="E64" s="743"/>
      <c r="F64" s="743"/>
      <c r="G64" s="743"/>
      <c r="H64" s="743"/>
    </row>
    <row r="65" spans="1:9" x14ac:dyDescent="0.25">
      <c r="A65" s="742"/>
      <c r="B65" s="743"/>
      <c r="C65" s="743"/>
      <c r="D65" s="743"/>
      <c r="E65" s="743"/>
      <c r="F65" s="743"/>
      <c r="G65" s="743"/>
      <c r="H65" s="743"/>
    </row>
    <row r="66" spans="1:9" x14ac:dyDescent="0.25">
      <c r="A66" s="742"/>
      <c r="B66" s="743"/>
      <c r="C66" s="743"/>
      <c r="D66" s="743"/>
      <c r="E66" s="743"/>
      <c r="F66" s="743"/>
      <c r="G66" s="743"/>
      <c r="H66" s="743"/>
    </row>
    <row r="67" spans="1:9" x14ac:dyDescent="0.25">
      <c r="A67" s="742"/>
      <c r="B67" s="743"/>
      <c r="C67" s="743"/>
      <c r="D67" s="743"/>
      <c r="E67" s="743"/>
      <c r="F67" s="743"/>
      <c r="G67" s="743"/>
      <c r="H67" s="743"/>
    </row>
    <row r="68" spans="1:9" x14ac:dyDescent="0.25">
      <c r="A68" s="742"/>
      <c r="B68" s="743"/>
      <c r="C68" s="743"/>
      <c r="D68" s="743"/>
      <c r="E68" s="743"/>
      <c r="F68" s="743"/>
      <c r="G68" s="743"/>
      <c r="H68" s="743"/>
    </row>
    <row r="69" spans="1:9" x14ac:dyDescent="0.25">
      <c r="A69" s="742"/>
      <c r="B69" s="743"/>
      <c r="C69" s="743"/>
      <c r="D69" s="743"/>
      <c r="E69" s="743"/>
      <c r="F69" s="743"/>
      <c r="G69" s="743"/>
      <c r="H69" s="743"/>
    </row>
    <row r="70" spans="1:9" x14ac:dyDescent="0.25">
      <c r="A70" s="742"/>
      <c r="B70" s="743"/>
      <c r="C70" s="743"/>
      <c r="D70" s="743"/>
      <c r="E70" s="743"/>
      <c r="F70" s="743"/>
      <c r="G70" s="743"/>
      <c r="H70" s="743"/>
    </row>
    <row r="71" spans="1:9" x14ac:dyDescent="0.25">
      <c r="A71" s="742"/>
      <c r="B71" s="743"/>
      <c r="C71" s="743"/>
      <c r="D71" s="743"/>
      <c r="E71" s="743"/>
      <c r="F71" s="743"/>
      <c r="G71" s="743"/>
      <c r="H71" s="743"/>
    </row>
    <row r="72" spans="1:9" x14ac:dyDescent="0.25">
      <c r="A72" s="742"/>
      <c r="B72" s="743"/>
      <c r="C72" s="743"/>
      <c r="D72" s="743"/>
      <c r="E72" s="743"/>
      <c r="F72" s="743"/>
      <c r="G72" s="743"/>
      <c r="H72" s="743"/>
    </row>
    <row r="73" spans="1:9" x14ac:dyDescent="0.25">
      <c r="A73" s="742"/>
      <c r="B73" s="743"/>
      <c r="C73" s="743"/>
      <c r="D73" s="743"/>
      <c r="E73" s="743"/>
      <c r="F73" s="743"/>
      <c r="G73" s="743"/>
      <c r="H73" s="743"/>
    </row>
    <row r="74" spans="1:9" x14ac:dyDescent="0.25">
      <c r="A74" s="742"/>
      <c r="B74" s="743"/>
      <c r="C74" s="743"/>
      <c r="D74" s="743"/>
      <c r="E74" s="743"/>
      <c r="F74" s="743"/>
      <c r="G74" s="743"/>
      <c r="H74" s="743"/>
    </row>
    <row r="75" spans="1:9" x14ac:dyDescent="0.25">
      <c r="A75" s="744"/>
      <c r="B75" s="745"/>
      <c r="C75" s="745"/>
      <c r="D75" s="745"/>
      <c r="E75" s="745"/>
      <c r="F75" s="745"/>
      <c r="G75" s="745"/>
      <c r="H75" s="745"/>
    </row>
    <row r="76" spans="1:9" ht="14" x14ac:dyDescent="0.35">
      <c r="A76" s="234" t="s">
        <v>133</v>
      </c>
      <c r="B76" s="202"/>
      <c r="C76" s="202"/>
      <c r="D76" s="202"/>
      <c r="E76" s="202"/>
      <c r="F76" s="202"/>
      <c r="G76" s="202"/>
      <c r="H76" s="202"/>
      <c r="I76" s="202"/>
    </row>
  </sheetData>
  <sheetProtection algorithmName="SHA-512" hashValue="e9AYKE7lkD+PTZQJ0C69evgehdHBKKhSu4HLtW4Qs04ZVhwkQCgdHZFleJ2wiS47mWsnk5Jja55xQeUsw7Aqbg==" saltValue="/tarJH0G4SwXTOqkw08w6A==" spinCount="100000" sheet="1" objects="1" scenarios="1" insertRows="0"/>
  <mergeCells count="20">
    <mergeCell ref="B13:C13"/>
    <mergeCell ref="A16:H16"/>
    <mergeCell ref="A1:H1"/>
    <mergeCell ref="A7:H8"/>
    <mergeCell ref="B9:C9"/>
    <mergeCell ref="B11:C11"/>
    <mergeCell ref="D2:F2"/>
    <mergeCell ref="D3:F3"/>
    <mergeCell ref="D9:F9"/>
    <mergeCell ref="D11:F11"/>
    <mergeCell ref="D13:F13"/>
    <mergeCell ref="A18:H23"/>
    <mergeCell ref="A34:H37"/>
    <mergeCell ref="A39:H43"/>
    <mergeCell ref="A62:H75"/>
    <mergeCell ref="A46:H46"/>
    <mergeCell ref="A53:C53"/>
    <mergeCell ref="B58:H58"/>
    <mergeCell ref="A32:H32"/>
    <mergeCell ref="A38:H38"/>
  </mergeCells>
  <phoneticPr fontId="19" type="noConversion"/>
  <pageMargins left="0.75" right="0.75" top="1" bottom="1" header="0.5" footer="0.5"/>
  <pageSetup scale="92" orientation="portrait" r:id="rId1"/>
  <headerFooter alignWithMargins="0">
    <oddFooter>&amp;LMaryland Department of Transportation
Maryland Transit Administration
Office of Local Transit Support&amp;C&amp;D&amp;R&amp;F
&amp;A</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1</xdr:col>
                    <xdr:colOff>165100</xdr:colOff>
                    <xdr:row>28</xdr:row>
                    <xdr:rowOff>50800</xdr:rowOff>
                  </from>
                  <to>
                    <xdr:col>1</xdr:col>
                    <xdr:colOff>469900</xdr:colOff>
                    <xdr:row>28</xdr:row>
                    <xdr:rowOff>266700</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1</xdr:col>
                    <xdr:colOff>165100</xdr:colOff>
                    <xdr:row>29</xdr:row>
                    <xdr:rowOff>50800</xdr:rowOff>
                  </from>
                  <to>
                    <xdr:col>1</xdr:col>
                    <xdr:colOff>469900</xdr:colOff>
                    <xdr:row>29</xdr:row>
                    <xdr:rowOff>266700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1</xdr:col>
                    <xdr:colOff>165100</xdr:colOff>
                    <xdr:row>30</xdr:row>
                    <xdr:rowOff>50800</xdr:rowOff>
                  </from>
                  <to>
                    <xdr:col>1</xdr:col>
                    <xdr:colOff>469900</xdr:colOff>
                    <xdr:row>30</xdr:row>
                    <xdr:rowOff>266700</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0</xdr:col>
                    <xdr:colOff>165100</xdr:colOff>
                    <xdr:row>25</xdr:row>
                    <xdr:rowOff>50800</xdr:rowOff>
                  </from>
                  <to>
                    <xdr:col>0</xdr:col>
                    <xdr:colOff>469900</xdr:colOff>
                    <xdr:row>25</xdr:row>
                    <xdr:rowOff>266700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0</xdr:col>
                    <xdr:colOff>165100</xdr:colOff>
                    <xdr:row>26</xdr:row>
                    <xdr:rowOff>50800</xdr:rowOff>
                  </from>
                  <to>
                    <xdr:col>0</xdr:col>
                    <xdr:colOff>469900</xdr:colOff>
                    <xdr:row>26</xdr:row>
                    <xdr:rowOff>266700</xdr:rowOff>
                  </to>
                </anchor>
              </controlPr>
            </control>
          </mc:Choice>
        </mc:AlternateContent>
        <mc:AlternateContent xmlns:mc="http://schemas.openxmlformats.org/markup-compatibility/2006">
          <mc:Choice Requires="x14">
            <control shapeId="21511" r:id="rId9" name="Check Box 7">
              <controlPr defaultSize="0" autoFill="0" autoLine="0" autoPict="0">
                <anchor moveWithCells="1">
                  <from>
                    <xdr:col>0</xdr:col>
                    <xdr:colOff>165100</xdr:colOff>
                    <xdr:row>56</xdr:row>
                    <xdr:rowOff>50800</xdr:rowOff>
                  </from>
                  <to>
                    <xdr:col>0</xdr:col>
                    <xdr:colOff>469900</xdr:colOff>
                    <xdr:row>57</xdr:row>
                    <xdr:rowOff>12700</xdr:rowOff>
                  </to>
                </anchor>
              </controlPr>
            </control>
          </mc:Choice>
        </mc:AlternateContent>
        <mc:AlternateContent xmlns:mc="http://schemas.openxmlformats.org/markup-compatibility/2006">
          <mc:Choice Requires="x14">
            <control shapeId="21512" r:id="rId10" name="Check Box 8">
              <controlPr defaultSize="0" autoFill="0" autoLine="0" autoPict="0">
                <anchor moveWithCells="1">
                  <from>
                    <xdr:col>0</xdr:col>
                    <xdr:colOff>165100</xdr:colOff>
                    <xdr:row>57</xdr:row>
                    <xdr:rowOff>50800</xdr:rowOff>
                  </from>
                  <to>
                    <xdr:col>0</xdr:col>
                    <xdr:colOff>469900</xdr:colOff>
                    <xdr:row>57</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D23"/>
  <sheetViews>
    <sheetView view="pageLayout" zoomScaleNormal="100" zoomScaleSheetLayoutView="100" workbookViewId="0">
      <selection activeCell="C9" sqref="C9"/>
    </sheetView>
  </sheetViews>
  <sheetFormatPr defaultColWidth="9.1796875" defaultRowHeight="14" x14ac:dyDescent="0.35"/>
  <cols>
    <col min="1" max="1" width="23.54296875" style="112" customWidth="1"/>
    <col min="2" max="2" width="29.81640625" style="180" customWidth="1"/>
    <col min="3" max="3" width="18.1796875" style="112" customWidth="1"/>
    <col min="4" max="16384" width="9.1796875" style="112"/>
  </cols>
  <sheetData>
    <row r="1" spans="1:4" ht="15" x14ac:dyDescent="0.35">
      <c r="A1" s="119" t="s">
        <v>446</v>
      </c>
      <c r="B1" s="119"/>
      <c r="C1" s="179"/>
      <c r="D1" s="111"/>
    </row>
    <row r="2" spans="1:4" ht="15" x14ac:dyDescent="0.35">
      <c r="A2" s="113" t="s">
        <v>98</v>
      </c>
      <c r="B2" s="653">
        <f>'Form B-1'!C2</f>
        <v>0</v>
      </c>
      <c r="C2" s="653"/>
      <c r="D2" s="180"/>
    </row>
    <row r="3" spans="1:4" ht="15" x14ac:dyDescent="0.35">
      <c r="A3" s="113" t="s">
        <v>333</v>
      </c>
      <c r="B3" s="653">
        <f>'Form B-1'!C3</f>
        <v>0</v>
      </c>
      <c r="C3" s="653"/>
      <c r="D3" s="180"/>
    </row>
    <row r="4" spans="1:4" x14ac:dyDescent="0.35">
      <c r="A4" s="181"/>
      <c r="B4" s="181"/>
      <c r="C4" s="180"/>
    </row>
    <row r="5" spans="1:4" x14ac:dyDescent="0.35">
      <c r="A5" s="181"/>
      <c r="B5" s="181"/>
      <c r="C5" s="180"/>
    </row>
    <row r="6" spans="1:4" ht="15.5" x14ac:dyDescent="0.35">
      <c r="A6" s="235" t="s">
        <v>278</v>
      </c>
      <c r="B6" s="236"/>
      <c r="C6" s="236"/>
      <c r="D6" s="202"/>
    </row>
    <row r="7" spans="1:4" ht="14.5" thickBot="1" x14ac:dyDescent="0.4">
      <c r="C7" s="237"/>
    </row>
    <row r="8" spans="1:4" s="131" customFormat="1" ht="56.5" thickBot="1" x14ac:dyDescent="0.3">
      <c r="A8" s="767" t="s">
        <v>75</v>
      </c>
      <c r="B8" s="768"/>
      <c r="C8" s="238" t="s">
        <v>454</v>
      </c>
    </row>
    <row r="9" spans="1:4" s="131" customFormat="1" ht="33" customHeight="1" x14ac:dyDescent="0.25">
      <c r="A9" s="769" t="s">
        <v>76</v>
      </c>
      <c r="B9" s="770"/>
      <c r="C9" s="77"/>
    </row>
    <row r="10" spans="1:4" s="131" customFormat="1" ht="38.25" customHeight="1" x14ac:dyDescent="0.25">
      <c r="A10" s="774" t="s">
        <v>88</v>
      </c>
      <c r="B10" s="775"/>
      <c r="C10" s="78"/>
    </row>
    <row r="11" spans="1:4" s="131" customFormat="1" ht="34.5" customHeight="1" x14ac:dyDescent="0.25">
      <c r="A11" s="761"/>
      <c r="B11" s="762"/>
      <c r="C11" s="79"/>
    </row>
    <row r="12" spans="1:4" s="131" customFormat="1" ht="34.5" customHeight="1" x14ac:dyDescent="0.25">
      <c r="A12" s="761"/>
      <c r="B12" s="762"/>
      <c r="C12" s="79"/>
    </row>
    <row r="13" spans="1:4" s="131" customFormat="1" ht="39" customHeight="1" x14ac:dyDescent="0.25">
      <c r="A13" s="761"/>
      <c r="B13" s="762"/>
      <c r="C13" s="79"/>
    </row>
    <row r="14" spans="1:4" s="131" customFormat="1" ht="34.5" customHeight="1" x14ac:dyDescent="0.25">
      <c r="A14" s="772"/>
      <c r="B14" s="773"/>
      <c r="C14" s="79"/>
    </row>
    <row r="15" spans="1:4" s="131" customFormat="1" ht="34.5" customHeight="1" thickBot="1" x14ac:dyDescent="0.3">
      <c r="A15" s="765"/>
      <c r="B15" s="766"/>
      <c r="C15" s="80"/>
    </row>
    <row r="16" spans="1:4" s="131" customFormat="1" ht="34.5" customHeight="1" x14ac:dyDescent="0.25">
      <c r="A16" s="757" t="s">
        <v>22</v>
      </c>
      <c r="B16" s="758"/>
      <c r="C16" s="241">
        <f>SUM(C9:C15)</f>
        <v>0</v>
      </c>
    </row>
    <row r="17" spans="1:4" s="131" customFormat="1" ht="34.5" customHeight="1" x14ac:dyDescent="0.25">
      <c r="A17" s="759" t="s">
        <v>73</v>
      </c>
      <c r="B17" s="760"/>
      <c r="C17" s="239">
        <f>C16*0.9</f>
        <v>0</v>
      </c>
    </row>
    <row r="18" spans="1:4" s="131" customFormat="1" ht="34.5" customHeight="1" thickBot="1" x14ac:dyDescent="0.3">
      <c r="A18" s="763" t="s">
        <v>74</v>
      </c>
      <c r="B18" s="764"/>
      <c r="C18" s="240">
        <f>C16*0.1</f>
        <v>0</v>
      </c>
    </row>
    <row r="20" spans="1:4" x14ac:dyDescent="0.35">
      <c r="A20" s="771" t="s">
        <v>77</v>
      </c>
      <c r="B20" s="746"/>
      <c r="C20" s="746"/>
      <c r="D20" s="746"/>
    </row>
    <row r="21" spans="1:4" x14ac:dyDescent="0.35">
      <c r="A21" s="746" t="s">
        <v>106</v>
      </c>
      <c r="B21" s="746"/>
      <c r="C21" s="746"/>
      <c r="D21" s="746"/>
    </row>
    <row r="22" spans="1:4" x14ac:dyDescent="0.35">
      <c r="B22" s="131"/>
      <c r="C22" s="131"/>
      <c r="D22" s="131"/>
    </row>
    <row r="23" spans="1:4" x14ac:dyDescent="0.35">
      <c r="A23" s="746" t="s">
        <v>89</v>
      </c>
      <c r="B23" s="746"/>
      <c r="C23" s="746"/>
      <c r="D23" s="746"/>
    </row>
  </sheetData>
  <sheetProtection algorithmName="SHA-512" hashValue="+U6DZqJ9A/zsqvUmgBJEJuYzkGpbZlVuWhpai/+4z7HNlD08C2fgYFCBv+NrlTml0sfg7Q9hAuUmddRjL8VbgQ==" saltValue="F/FivnJxTuuwgfBjMbxSwg==" spinCount="100000" sheet="1" formatColumns="0" insertRows="0" selectLockedCells="1"/>
  <mergeCells count="16">
    <mergeCell ref="A23:D23"/>
    <mergeCell ref="B2:C2"/>
    <mergeCell ref="B3:C3"/>
    <mergeCell ref="A16:B16"/>
    <mergeCell ref="A17:B17"/>
    <mergeCell ref="A11:B11"/>
    <mergeCell ref="A12:B12"/>
    <mergeCell ref="A13:B13"/>
    <mergeCell ref="A18:B18"/>
    <mergeCell ref="A15:B15"/>
    <mergeCell ref="A8:B8"/>
    <mergeCell ref="A9:B9"/>
    <mergeCell ref="A20:D20"/>
    <mergeCell ref="A21:D21"/>
    <mergeCell ref="A14:B14"/>
    <mergeCell ref="A10:B10"/>
  </mergeCells>
  <phoneticPr fontId="0" type="noConversion"/>
  <printOptions horizontalCentered="1" verticalCentered="1"/>
  <pageMargins left="0.75" right="0.75" top="1" bottom="1" header="0.5" footer="0.5"/>
  <pageSetup scale="90" firstPageNumber="58" orientation="portrait" useFirstPageNumber="1" r:id="rId1"/>
  <headerFooter alignWithMargins="0">
    <oddFooter>&amp;L&amp;8Maryland Department of Transportation
Maryland Transit Administration
Office of Local Transit Support&amp;C&amp;D&amp;R&amp;8&amp;F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E23:E26"/>
  <sheetViews>
    <sheetView topLeftCell="A10" workbookViewId="0">
      <selection activeCell="F24" sqref="F24"/>
    </sheetView>
  </sheetViews>
  <sheetFormatPr defaultRowHeight="12.5" x14ac:dyDescent="0.25"/>
  <cols>
    <col min="1" max="1" width="11.54296875" customWidth="1"/>
    <col min="2" max="2" width="10.7265625" customWidth="1"/>
  </cols>
  <sheetData>
    <row r="23" spans="5:5" ht="33.5" x14ac:dyDescent="0.25">
      <c r="E23" s="100" t="s">
        <v>445</v>
      </c>
    </row>
    <row r="24" spans="5:5" ht="33.5" x14ac:dyDescent="0.25">
      <c r="E24" s="100" t="s">
        <v>341</v>
      </c>
    </row>
    <row r="25" spans="5:5" ht="31" x14ac:dyDescent="0.25">
      <c r="E25" s="101" t="s">
        <v>342</v>
      </c>
    </row>
    <row r="26" spans="5:5" ht="31" x14ac:dyDescent="0.25">
      <c r="E26" s="102"/>
    </row>
  </sheetData>
  <sheetProtection algorithmName="SHA-512" hashValue="JicGxwCqH2zhR1XRjkQTMBKWNtz9cGYDNClgt6i+7HMevnNlmuXZcU4vr3dE4fXT3TXCFIpFBAB2bAJ3Po3w0Q==" saltValue="YMHvQ7USjdTpmUcyHGgZo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19</vt:i4>
      </vt:variant>
    </vt:vector>
  </HeadingPairs>
  <TitlesOfParts>
    <vt:vector size="63" baseType="lpstr">
      <vt:lpstr>Part II-A-Title Page</vt:lpstr>
      <vt:lpstr>Form B-1</vt:lpstr>
      <vt:lpstr>Form B-2</vt:lpstr>
      <vt:lpstr>Operating Justification</vt:lpstr>
      <vt:lpstr>Form B-3</vt:lpstr>
      <vt:lpstr>Form B-4</vt:lpstr>
      <vt:lpstr>ADA Operating Justification</vt:lpstr>
      <vt:lpstr>Form B-5</vt:lpstr>
      <vt:lpstr>Part II-B-Title Page</vt:lpstr>
      <vt:lpstr>Form C-1</vt:lpstr>
      <vt:lpstr>Form C-2a (1A-Gas, Coach)</vt:lpstr>
      <vt:lpstr>Form C-2b (2A-Gas, Coach)</vt:lpstr>
      <vt:lpstr>Form C-2c (3A-Gas, Coach)</vt:lpstr>
      <vt:lpstr>Form C-2d (4A-Gas, Coach)</vt:lpstr>
      <vt:lpstr>Form C-2e (3B-Diesel, Creative)</vt:lpstr>
      <vt:lpstr>Form C-2f (4B-Diesel, Creative)</vt:lpstr>
      <vt:lpstr>Form C-2MVa (Type 1 SM)</vt:lpstr>
      <vt:lpstr>Form C-2MVc (Type 3 SM)</vt:lpstr>
      <vt:lpstr>Form C-2MVd (Type 4 Rohrer)</vt:lpstr>
      <vt:lpstr>Form C-3a (1A American)</vt:lpstr>
      <vt:lpstr>Form C-3b (2A American)</vt:lpstr>
      <vt:lpstr>Form C-3c (2A Rohrer)</vt:lpstr>
      <vt:lpstr>Form C-3d (2A Sonny Merryman)</vt:lpstr>
      <vt:lpstr>Form C-3e (3A American)</vt:lpstr>
      <vt:lpstr>Form C-3f (3A Rohrer)</vt:lpstr>
      <vt:lpstr>Form C-3g (3A Sonny Merryman)</vt:lpstr>
      <vt:lpstr>Form C-3h (4A American)</vt:lpstr>
      <vt:lpstr>Form C-3i (1B American)</vt:lpstr>
      <vt:lpstr>Form C-3j (2B Rohrer)</vt:lpstr>
      <vt:lpstr>Form C-3k (3B Rohrer)</vt:lpstr>
      <vt:lpstr>Form C-3l (4B American)</vt:lpstr>
      <vt:lpstr>Form C-4</vt:lpstr>
      <vt:lpstr>Veh Repl 1</vt:lpstr>
      <vt:lpstr>Vehicle Justifications</vt:lpstr>
      <vt:lpstr>Form C-5</vt:lpstr>
      <vt:lpstr>Form C-6</vt:lpstr>
      <vt:lpstr>Form C-7</vt:lpstr>
      <vt:lpstr>Equipment Justifications</vt:lpstr>
      <vt:lpstr>Form C-8</vt:lpstr>
      <vt:lpstr>Form C-9</vt:lpstr>
      <vt:lpstr>Facilities Justification</vt:lpstr>
      <vt:lpstr>Veh Repl 2</vt:lpstr>
      <vt:lpstr>Veh Repl 3</vt:lpstr>
      <vt:lpstr>Sheet1</vt:lpstr>
      <vt:lpstr>'ADA Operating Justification'!Print_Area</vt:lpstr>
      <vt:lpstr>'Equipment Justifications'!Print_Area</vt:lpstr>
      <vt:lpstr>'Facilities Justification'!Print_Area</vt:lpstr>
      <vt:lpstr>'Form B-1'!Print_Area</vt:lpstr>
      <vt:lpstr>'Form B-2'!Print_Area</vt:lpstr>
      <vt:lpstr>'Form B-3'!Print_Area</vt:lpstr>
      <vt:lpstr>'Form C-1'!Print_Area</vt:lpstr>
      <vt:lpstr>'Form C-4'!Print_Area</vt:lpstr>
      <vt:lpstr>'Form C-6'!Print_Area</vt:lpstr>
      <vt:lpstr>'Operating Justification'!Print_Area</vt:lpstr>
      <vt:lpstr>'Veh Repl 1'!Print_Area</vt:lpstr>
      <vt:lpstr>'Veh Repl 2'!Print_Area</vt:lpstr>
      <vt:lpstr>'Veh Repl 3'!Print_Area</vt:lpstr>
      <vt:lpstr>'Vehicle Justifications'!Print_Area</vt:lpstr>
      <vt:lpstr>'Form B-2'!Print_Titles</vt:lpstr>
      <vt:lpstr>'Form B-3'!Print_Titles</vt:lpstr>
      <vt:lpstr>'Form B-4'!Print_Titles</vt:lpstr>
      <vt:lpstr>'Form B-5'!Print_Titles</vt:lpstr>
      <vt:lpstr>'Form C-1'!Print_Titles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Statewide Planning</dc:creator>
  <cp:lastModifiedBy>Jennifer Vickery</cp:lastModifiedBy>
  <cp:lastPrinted>2019-11-04T20:09:50Z</cp:lastPrinted>
  <dcterms:created xsi:type="dcterms:W3CDTF">2001-06-05T15:21:05Z</dcterms:created>
  <dcterms:modified xsi:type="dcterms:W3CDTF">2021-10-15T16:20:03Z</dcterms:modified>
</cp:coreProperties>
</file>